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483532bf1c24631/Torneo ACB/"/>
    </mc:Choice>
  </mc:AlternateContent>
  <xr:revisionPtr revIDLastSave="1457" documentId="8_{2BFD3115-F2BD-4D3E-8760-B1992C35893B}" xr6:coauthVersionLast="47" xr6:coauthVersionMax="47" xr10:uidLastSave="{B5CB9C87-07BE-4D87-B462-89DCDA93EC74}"/>
  <bookViews>
    <workbookView xWindow="-120" yWindow="-120" windowWidth="24240" windowHeight="13020" xr2:uid="{B003060D-A09B-49ED-9815-40EAEE3B747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4" i="1" l="1"/>
  <c r="C283" i="1"/>
  <c r="C282" i="1"/>
  <c r="C281" i="1"/>
  <c r="C280" i="1"/>
  <c r="C279" i="1"/>
  <c r="C278" i="1"/>
  <c r="B278" i="1"/>
  <c r="B284" i="1"/>
  <c r="CK251" i="1"/>
  <c r="CK250" i="1"/>
  <c r="CR3" i="1"/>
  <c r="CN3" i="1"/>
  <c r="CM3" i="1"/>
  <c r="CL3" i="1"/>
  <c r="B275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CK249" i="1"/>
  <c r="CK248" i="1"/>
  <c r="CK247" i="1"/>
  <c r="CK246" i="1"/>
  <c r="CK245" i="1"/>
  <c r="CK244" i="1"/>
  <c r="CK243" i="1"/>
  <c r="CK242" i="1"/>
  <c r="CK241" i="1"/>
  <c r="CK240" i="1"/>
  <c r="CK239" i="1"/>
  <c r="CK238" i="1"/>
  <c r="CK40" i="1"/>
  <c r="CK72" i="1"/>
  <c r="CK134" i="1"/>
  <c r="CK104" i="1"/>
  <c r="CK192" i="1"/>
  <c r="CK106" i="1"/>
  <c r="CK47" i="1"/>
  <c r="CK217" i="1"/>
  <c r="CK197" i="1"/>
  <c r="CK135" i="1"/>
  <c r="CK53" i="1"/>
  <c r="CK22" i="1"/>
  <c r="CK184" i="1"/>
  <c r="CK11" i="1"/>
  <c r="CK139" i="1"/>
  <c r="CK143" i="1"/>
  <c r="CK61" i="1"/>
  <c r="CK226" i="1"/>
  <c r="CK218" i="1"/>
  <c r="CK212" i="1"/>
  <c r="CK207" i="1"/>
  <c r="CK189" i="1"/>
  <c r="CK188" i="1"/>
  <c r="CK186" i="1"/>
  <c r="CK172" i="1"/>
  <c r="CK171" i="1"/>
  <c r="CK159" i="1"/>
  <c r="CK150" i="1"/>
  <c r="CK136" i="1"/>
  <c r="CK132" i="1"/>
  <c r="CK128" i="1"/>
  <c r="CK127" i="1"/>
  <c r="CK123" i="1"/>
  <c r="CK118" i="1"/>
  <c r="CK109" i="1"/>
  <c r="CK88" i="1"/>
  <c r="CK87" i="1"/>
  <c r="CK64" i="1"/>
  <c r="CK54" i="1"/>
  <c r="CK46" i="1"/>
  <c r="CK39" i="1"/>
  <c r="CK31" i="1"/>
  <c r="CK59" i="1"/>
  <c r="CK222" i="1"/>
  <c r="CK147" i="1"/>
  <c r="CK60" i="1"/>
  <c r="CK170" i="1"/>
  <c r="CK8" i="1"/>
  <c r="CK145" i="1"/>
  <c r="CK80" i="1"/>
  <c r="CK70" i="1"/>
  <c r="CK214" i="1"/>
  <c r="CK52" i="1"/>
  <c r="CK94" i="1"/>
  <c r="CK86" i="1"/>
  <c r="CK194" i="1"/>
  <c r="CK193" i="1"/>
  <c r="CK154" i="1"/>
  <c r="CK58" i="1"/>
  <c r="CK138" i="1"/>
  <c r="CK13" i="1"/>
  <c r="CK15" i="1"/>
  <c r="CK69" i="1"/>
  <c r="CK130" i="1"/>
  <c r="CK221" i="1"/>
  <c r="CK140" i="1"/>
  <c r="CK17" i="1"/>
  <c r="CK67" i="1"/>
  <c r="CK37" i="1"/>
  <c r="CK89" i="1"/>
  <c r="CK220" i="1"/>
  <c r="CK83" i="1"/>
  <c r="CK78" i="1"/>
  <c r="CK185" i="1"/>
  <c r="CK231" i="1"/>
  <c r="CK36" i="1"/>
  <c r="CK103" i="1"/>
  <c r="CK63" i="1"/>
  <c r="CK95" i="1"/>
  <c r="CK216" i="1"/>
  <c r="CK114" i="1"/>
  <c r="CK97" i="1"/>
  <c r="CK200" i="1"/>
  <c r="CK209" i="1"/>
  <c r="CK74" i="1"/>
  <c r="CK34" i="1"/>
  <c r="CK176" i="1"/>
  <c r="CK115" i="1"/>
  <c r="CK43" i="1"/>
  <c r="CK178" i="1"/>
  <c r="CK42" i="1"/>
  <c r="CK100" i="1"/>
  <c r="CK71" i="1"/>
  <c r="CK50" i="1"/>
  <c r="CK199" i="1"/>
  <c r="CK223" i="1"/>
  <c r="CK182" i="1"/>
  <c r="CK179" i="1"/>
  <c r="CK105" i="1"/>
  <c r="CK92" i="1"/>
  <c r="CK148" i="1"/>
  <c r="CK10" i="1"/>
  <c r="CK73" i="1"/>
  <c r="CK181" i="1"/>
  <c r="CK77" i="1"/>
  <c r="CK177" i="1"/>
  <c r="CK21" i="1"/>
  <c r="CK7" i="1"/>
  <c r="CK175" i="1"/>
  <c r="CK180" i="1"/>
  <c r="CK76" i="1"/>
  <c r="CK225" i="1"/>
  <c r="CK190" i="1"/>
  <c r="CK131" i="1"/>
  <c r="CK16" i="1"/>
  <c r="CK195" i="1"/>
  <c r="CK157" i="1"/>
  <c r="CK12" i="1"/>
  <c r="CK206" i="1"/>
  <c r="CK228" i="1"/>
  <c r="CK208" i="1"/>
  <c r="CK163" i="1"/>
  <c r="CK122" i="1"/>
  <c r="CK111" i="1"/>
  <c r="CK108" i="1"/>
  <c r="CK82" i="1"/>
  <c r="CK33" i="1"/>
  <c r="CK28" i="1"/>
  <c r="CK155" i="1"/>
  <c r="CK26" i="1"/>
  <c r="CK120" i="1"/>
  <c r="CK38" i="1"/>
  <c r="CK158" i="1"/>
  <c r="CK48" i="1"/>
  <c r="CK25" i="1"/>
  <c r="CK169" i="1"/>
  <c r="CK219" i="1"/>
  <c r="CK75" i="1"/>
  <c r="CK81" i="1"/>
  <c r="CK35" i="1"/>
  <c r="CK85" i="1"/>
  <c r="CK149" i="1"/>
  <c r="CK129" i="1"/>
  <c r="CK234" i="1"/>
  <c r="CK167" i="1"/>
  <c r="CK14" i="1"/>
  <c r="CK153" i="1"/>
  <c r="CK236" i="1"/>
  <c r="CK27" i="1"/>
  <c r="CK237" i="1"/>
  <c r="CK229" i="1"/>
  <c r="CK96" i="1"/>
  <c r="CK45" i="1"/>
  <c r="CK5" i="1"/>
  <c r="CK156" i="1"/>
  <c r="CK166" i="1"/>
  <c r="CK141" i="1"/>
  <c r="CK29" i="1"/>
  <c r="CK65" i="1"/>
  <c r="CK19" i="1"/>
  <c r="CK230" i="1"/>
  <c r="CK126" i="1"/>
  <c r="CK98" i="1"/>
  <c r="CK205" i="1"/>
  <c r="CK196" i="1"/>
  <c r="CK4" i="1"/>
  <c r="CK9" i="1"/>
  <c r="CK110" i="1"/>
  <c r="CK30" i="1"/>
  <c r="CK152" i="1"/>
  <c r="CK102" i="1"/>
  <c r="CK49" i="1"/>
  <c r="CK51" i="1"/>
  <c r="CK84" i="1"/>
  <c r="CK99" i="1"/>
  <c r="CK91" i="1"/>
  <c r="CK117" i="1"/>
  <c r="CK162" i="1"/>
  <c r="CK68" i="1"/>
  <c r="CK210" i="1"/>
  <c r="CK93" i="1"/>
  <c r="CK142" i="1"/>
  <c r="CK160" i="1"/>
  <c r="CK41" i="1"/>
  <c r="CK56" i="1"/>
  <c r="CK174" i="1"/>
  <c r="CK235" i="1"/>
  <c r="CK101" i="1"/>
  <c r="CK44" i="1"/>
  <c r="CK125" i="1"/>
  <c r="CK233" i="1"/>
  <c r="CK119" i="1"/>
  <c r="CK232" i="1"/>
  <c r="CK227" i="1"/>
  <c r="CK113" i="1"/>
  <c r="CK137" i="1"/>
  <c r="CK202" i="1"/>
  <c r="CK107" i="1"/>
  <c r="CK187" i="1"/>
  <c r="CK215" i="1"/>
  <c r="CK191" i="1"/>
  <c r="CK116" i="1"/>
  <c r="CK165" i="1"/>
  <c r="CK57" i="1"/>
  <c r="CK201" i="1"/>
  <c r="CK133" i="1"/>
  <c r="CK213" i="1"/>
  <c r="CK32" i="1"/>
  <c r="CK79" i="1"/>
  <c r="CK211" i="1"/>
  <c r="CK224" i="1"/>
  <c r="CK204" i="1"/>
  <c r="CK144" i="1"/>
  <c r="CK173" i="1"/>
  <c r="CK18" i="1"/>
  <c r="CK6" i="1"/>
  <c r="CK203" i="1"/>
  <c r="CK24" i="1"/>
  <c r="CK62" i="1"/>
  <c r="CK112" i="1"/>
  <c r="CK90" i="1"/>
  <c r="CK168" i="1"/>
  <c r="CK151" i="1"/>
  <c r="CK20" i="1"/>
  <c r="CK66" i="1"/>
  <c r="CK198" i="1"/>
  <c r="CK23" i="1"/>
  <c r="CK161" i="1"/>
  <c r="CK124" i="1"/>
  <c r="CK164" i="1"/>
  <c r="CK121" i="1"/>
  <c r="CK55" i="1"/>
  <c r="CK183" i="1"/>
  <c r="CK146" i="1"/>
</calcChain>
</file>

<file path=xl/sharedStrings.xml><?xml version="1.0" encoding="utf-8"?>
<sst xmlns="http://schemas.openxmlformats.org/spreadsheetml/2006/main" count="597" uniqueCount="327">
  <si>
    <t>Squadra</t>
  </si>
  <si>
    <t>Paris St. Germain</t>
  </si>
  <si>
    <t>Senegal - nazionale</t>
  </si>
  <si>
    <t>Manchester United</t>
  </si>
  <si>
    <t>Reggina</t>
  </si>
  <si>
    <t>Stella Rossa Belgrado</t>
  </si>
  <si>
    <t>Deportivo La Coruña</t>
  </si>
  <si>
    <t>Giappone - nazionale</t>
  </si>
  <si>
    <t>Cruzeiro EC</t>
  </si>
  <si>
    <t>SV Werder Brema</t>
  </si>
  <si>
    <t>São Paulo FC</t>
  </si>
  <si>
    <t>Totale</t>
  </si>
  <si>
    <t>Team Ticino</t>
  </si>
  <si>
    <t>Velez Sarfield</t>
  </si>
  <si>
    <t>Tottenham Hotspur</t>
  </si>
  <si>
    <t>Feyenoord</t>
  </si>
  <si>
    <t>Boca Juniors</t>
  </si>
  <si>
    <t>Tunisia - nazionale</t>
  </si>
  <si>
    <t>Napoli SSC</t>
  </si>
  <si>
    <t>Corea del Nord - nazionale</t>
  </si>
  <si>
    <t>Roma AS</t>
  </si>
  <si>
    <t>Liverpool FC</t>
  </si>
  <si>
    <t>Sparta Praga</t>
  </si>
  <si>
    <t>Milan AC</t>
  </si>
  <si>
    <t>Udinese Calcio</t>
  </si>
  <si>
    <t>SK Raika Sturm Graz</t>
  </si>
  <si>
    <t>SV Roda JC Kerkrade</t>
  </si>
  <si>
    <t>NK Rijeka</t>
  </si>
  <si>
    <t>Leeds United FC</t>
  </si>
  <si>
    <t>U19</t>
  </si>
  <si>
    <t>Categoria</t>
  </si>
  <si>
    <t>N. squadre partecipanti</t>
  </si>
  <si>
    <t>Young Boys</t>
  </si>
  <si>
    <t>Young Fellows</t>
  </si>
  <si>
    <t>Maria Hilf</t>
  </si>
  <si>
    <t>Concordia Yverdon</t>
  </si>
  <si>
    <t>Brühl</t>
  </si>
  <si>
    <t>Red Star</t>
  </si>
  <si>
    <t>Olten</t>
  </si>
  <si>
    <t>Grasshoppers</t>
  </si>
  <si>
    <t>Töss</t>
  </si>
  <si>
    <t>Derendingen</t>
  </si>
  <si>
    <t>Rheinfelden</t>
  </si>
  <si>
    <t>International Ginevra</t>
  </si>
  <si>
    <t>Höngg</t>
  </si>
  <si>
    <t>Forward Morges</t>
  </si>
  <si>
    <t>Chaux-de-Fonds</t>
  </si>
  <si>
    <t>Internazionale Milano</t>
  </si>
  <si>
    <t>Pro Daro</t>
  </si>
  <si>
    <t>Lausanne Sports</t>
  </si>
  <si>
    <t>Stutggart VfB</t>
  </si>
  <si>
    <t>Blue Stars</t>
  </si>
  <si>
    <t>Army Cadet Force</t>
  </si>
  <si>
    <t>Stade Marsiglia</t>
  </si>
  <si>
    <t>Helvetia Bern</t>
  </si>
  <si>
    <t>Bari</t>
  </si>
  <si>
    <t>Delémont</t>
  </si>
  <si>
    <t>Binningen</t>
  </si>
  <si>
    <t>Old Boys Basilea</t>
  </si>
  <si>
    <t>Rorschach</t>
  </si>
  <si>
    <t>Admira Wien</t>
  </si>
  <si>
    <t>Carlin Boys Sanremo</t>
  </si>
  <si>
    <t>Hal. FC Milano</t>
  </si>
  <si>
    <t>Biasca</t>
  </si>
  <si>
    <t>Pro Patria Busto</t>
  </si>
  <si>
    <t>Racing Club Paris</t>
  </si>
  <si>
    <t>Austria Wien</t>
  </si>
  <si>
    <t>Saarbrücken</t>
  </si>
  <si>
    <t>Yverdon</t>
  </si>
  <si>
    <t>Pforzheim VFR</t>
  </si>
  <si>
    <t>Friborgo</t>
  </si>
  <si>
    <t>Eintracht Frankfurt</t>
  </si>
  <si>
    <t>Urania Ginevra</t>
  </si>
  <si>
    <t>Beogradski SK</t>
  </si>
  <si>
    <t>Bologna AC</t>
  </si>
  <si>
    <t>Charleroi ROC</t>
  </si>
  <si>
    <t>San Gallo FC</t>
  </si>
  <si>
    <t>Rapid Wien</t>
  </si>
  <si>
    <t>Brescia AC</t>
  </si>
  <si>
    <t>Zugo SC</t>
  </si>
  <si>
    <t>Sciaffusa EC</t>
  </si>
  <si>
    <t>Luganesi</t>
  </si>
  <si>
    <t>Berna</t>
  </si>
  <si>
    <t>Racing CF</t>
  </si>
  <si>
    <t>First-Wien</t>
  </si>
  <si>
    <t>Locarno FC</t>
  </si>
  <si>
    <t>Madrid Deportivo</t>
  </si>
  <si>
    <t>Bienne-Bözingen</t>
  </si>
  <si>
    <t>Zugo FC</t>
  </si>
  <si>
    <t>Chiasso FC</t>
  </si>
  <si>
    <t>Kopenhagen Boldklubben</t>
  </si>
  <si>
    <t>Bodio FC</t>
  </si>
  <si>
    <t>Bellinzona AC</t>
  </si>
  <si>
    <t>Köln 1 FC</t>
  </si>
  <si>
    <t>Ajax Amsterdam AFC</t>
  </si>
  <si>
    <t>River Plate CA</t>
  </si>
  <si>
    <t>Torino AC</t>
  </si>
  <si>
    <t>Lazio AS</t>
  </si>
  <si>
    <t>Vojvodina N.</t>
  </si>
  <si>
    <t>Ticino giovanile</t>
  </si>
  <si>
    <t>Giubiasco US</t>
  </si>
  <si>
    <t>Atalanta</t>
  </si>
  <si>
    <t>Rapid Lugano</t>
  </si>
  <si>
    <t>Stade Lausanne</t>
  </si>
  <si>
    <t>Baden FC</t>
  </si>
  <si>
    <t>Monza</t>
  </si>
  <si>
    <t>Spal Ferrara</t>
  </si>
  <si>
    <t xml:space="preserve">Virtus Bolzano </t>
  </si>
  <si>
    <t>Elinkwyk Utrecht</t>
  </si>
  <si>
    <t>Selezione Ticino</t>
  </si>
  <si>
    <t>Selezione Berna</t>
  </si>
  <si>
    <t>Alessandria VS</t>
  </si>
  <si>
    <t>Selezione Svizzera Centrale</t>
  </si>
  <si>
    <t>Bayern Monaco AC</t>
  </si>
  <si>
    <t>Etoile</t>
  </si>
  <si>
    <t>Selezione Vallese</t>
  </si>
  <si>
    <t>Lugano FC</t>
  </si>
  <si>
    <t>Arsenal</t>
  </si>
  <si>
    <t>Partizan Belgrado</t>
  </si>
  <si>
    <t>Lucerna FC</t>
  </si>
  <si>
    <t>Juventus Torino</t>
  </si>
  <si>
    <t>Selezione Svizzera Orientale</t>
  </si>
  <si>
    <t>Selezione Vaud</t>
  </si>
  <si>
    <t>Vasas Budapest</t>
  </si>
  <si>
    <t>Stella Rossa Bratislava</t>
  </si>
  <si>
    <t>Chelsea</t>
  </si>
  <si>
    <t>Dukla Praga</t>
  </si>
  <si>
    <t>Honved Budapest</t>
  </si>
  <si>
    <t>Burevestnik Mosca</t>
  </si>
  <si>
    <t>Selezione svizzera dei talenti</t>
  </si>
  <si>
    <t>Cagliari</t>
  </si>
  <si>
    <t>Levsky-Spartak Sofia</t>
  </si>
  <si>
    <t>Selezione Svizzera</t>
  </si>
  <si>
    <t>Bohemians Praga</t>
  </si>
  <si>
    <t>Eindhoven PSV</t>
  </si>
  <si>
    <t>Torpedo Mosca</t>
  </si>
  <si>
    <t>Stoke City</t>
  </si>
  <si>
    <t>Hamburger SV</t>
  </si>
  <si>
    <t>Legia Varsavia</t>
  </si>
  <si>
    <t>Barcellona FC</t>
  </si>
  <si>
    <t>Varese AC</t>
  </si>
  <si>
    <t>Coventry City</t>
  </si>
  <si>
    <t>Ujpest-Dosza Budapest</t>
  </si>
  <si>
    <t>Hajduk Split</t>
  </si>
  <si>
    <t>CSKA Sofia</t>
  </si>
  <si>
    <t>Fiorentina AC</t>
  </si>
  <si>
    <t>Ipswich Town</t>
  </si>
  <si>
    <t>Borussia Dortmund</t>
  </si>
  <si>
    <t>Wolverhampton</t>
  </si>
  <si>
    <t>Servette Ginevra</t>
  </si>
  <si>
    <t>Ferencvaros</t>
  </si>
  <si>
    <t>Fortuna Düsseldorf</t>
  </si>
  <si>
    <t>USA - nazionale</t>
  </si>
  <si>
    <t>Genoa</t>
  </si>
  <si>
    <t>Borussia Mönchengladbach</t>
  </si>
  <si>
    <t>Derby County</t>
  </si>
  <si>
    <t>Banik Ostrava</t>
  </si>
  <si>
    <t>Valencia</t>
  </si>
  <si>
    <t>Nürnberg 1 FC</t>
  </si>
  <si>
    <t>Monaco AS</t>
  </si>
  <si>
    <t>Vojvodina FK</t>
  </si>
  <si>
    <t>Benfica SL</t>
  </si>
  <si>
    <t>Desportivo Brasil</t>
  </si>
  <si>
    <t>Aysa Harare</t>
  </si>
  <si>
    <t>Atletico Madrid</t>
  </si>
  <si>
    <t>Basilea FC</t>
  </si>
  <si>
    <t>Corinthians</t>
  </si>
  <si>
    <t>Queens Park Rangers</t>
  </si>
  <si>
    <t>Spartak Mosca</t>
  </si>
  <si>
    <t>Sporting Lisbona</t>
  </si>
  <si>
    <t>Fuhlam</t>
  </si>
  <si>
    <t>Dynamo Zagabria</t>
  </si>
  <si>
    <t>Gremio Porto Alegre</t>
  </si>
  <si>
    <t>Club Guarani (Paraguay)</t>
  </si>
  <si>
    <t>Twente Enschede</t>
  </si>
  <si>
    <t>Dinamo Bucarest</t>
  </si>
  <si>
    <t>Figuerense</t>
  </si>
  <si>
    <t>Zurigo FC</t>
  </si>
  <si>
    <t>Palmeiras</t>
  </si>
  <si>
    <t>Aris Salonicco</t>
  </si>
  <si>
    <t>Cremonese</t>
  </si>
  <si>
    <t>Porto FC</t>
  </si>
  <si>
    <t>Sampdoria UC</t>
  </si>
  <si>
    <t>Lecce US</t>
  </si>
  <si>
    <t>Como FC</t>
  </si>
  <si>
    <t>Parma AC</t>
  </si>
  <si>
    <t>Vitoria Salvador Bahia EC</t>
  </si>
  <si>
    <t>Brondby</t>
  </si>
  <si>
    <t>Union Berlin</t>
  </si>
  <si>
    <t>Piacenza</t>
  </si>
  <si>
    <t>Slavia Sofia</t>
  </si>
  <si>
    <t>Midtiylland (Danimarca)</t>
  </si>
  <si>
    <t>Krasnodar (Russia)</t>
  </si>
  <si>
    <t>Red Bull Academy</t>
  </si>
  <si>
    <t>Malmö FF</t>
  </si>
  <si>
    <t>Genk KRC</t>
  </si>
  <si>
    <t>Sion FC</t>
  </si>
  <si>
    <t>Cdenc Luanda</t>
  </si>
  <si>
    <t>São Caetano AD</t>
  </si>
  <si>
    <t>Darou Salam</t>
  </si>
  <si>
    <t>Slavia Praga</t>
  </si>
  <si>
    <t>Tijuana Xolos</t>
  </si>
  <si>
    <t>Lokomotiv Mosca</t>
  </si>
  <si>
    <t>Nizza</t>
  </si>
  <si>
    <t>Toyama Daiichi</t>
  </si>
  <si>
    <t>Metalurg Skopje</t>
  </si>
  <si>
    <t>Boavista</t>
  </si>
  <si>
    <t>Santos</t>
  </si>
  <si>
    <t>Galatasaray</t>
  </si>
  <si>
    <t>Nancy</t>
  </si>
  <si>
    <t>Comercial (Brasile)</t>
  </si>
  <si>
    <t>Croazia - nazionale</t>
  </si>
  <si>
    <t>Olympique Marsiglia</t>
  </si>
  <si>
    <t>Nottingham Forest</t>
  </si>
  <si>
    <t>Aston Villa</t>
  </si>
  <si>
    <t>Belenenses</t>
  </si>
  <si>
    <t>Clun UNI Messico</t>
  </si>
  <si>
    <t>New Castle United</t>
  </si>
  <si>
    <t>Standard Liegi</t>
  </si>
  <si>
    <t>Ungheria - nazionale</t>
  </si>
  <si>
    <t>Celtic Glasgow</t>
  </si>
  <si>
    <t>Kaiserslauten</t>
  </si>
  <si>
    <t>Spartak Hradec</t>
  </si>
  <si>
    <t>Israele - nazionale</t>
  </si>
  <si>
    <t>Neuchâtel Xamax</t>
  </si>
  <si>
    <t>Dynamo Mosca</t>
  </si>
  <si>
    <t>Bruges</t>
  </si>
  <si>
    <t>Winterthur FC</t>
  </si>
  <si>
    <t>Aarau FC</t>
  </si>
  <si>
    <t>Thun FC</t>
  </si>
  <si>
    <t>Wien FC</t>
  </si>
  <si>
    <t>Palermo US</t>
  </si>
  <si>
    <t>U18</t>
  </si>
  <si>
    <t>Rijeka HNK</t>
  </si>
  <si>
    <t>Mendrisio FC (Mendrisiostar)</t>
  </si>
  <si>
    <t>Nazionalità</t>
  </si>
  <si>
    <t>GRC</t>
  </si>
  <si>
    <t>CHE</t>
  </si>
  <si>
    <t>AUT</t>
  </si>
  <si>
    <t>NLD</t>
  </si>
  <si>
    <t>ITA</t>
  </si>
  <si>
    <t>GBR</t>
  </si>
  <si>
    <t>BEL</t>
  </si>
  <si>
    <t>ESP</t>
  </si>
  <si>
    <t>ZWE</t>
  </si>
  <si>
    <t>CZE</t>
  </si>
  <si>
    <t>GER</t>
  </si>
  <si>
    <t>POR</t>
  </si>
  <si>
    <t>SRB</t>
  </si>
  <si>
    <t>ARG</t>
  </si>
  <si>
    <t>DNK</t>
  </si>
  <si>
    <t>RUS</t>
  </si>
  <si>
    <t>Cantonal Neuchâtel FC</t>
  </si>
  <si>
    <t>AGO</t>
  </si>
  <si>
    <t>PRY</t>
  </si>
  <si>
    <t>MEX</t>
  </si>
  <si>
    <t>BRA</t>
  </si>
  <si>
    <t>PRK</t>
  </si>
  <si>
    <t>HRV</t>
  </si>
  <si>
    <t>BGR</t>
  </si>
  <si>
    <t>SEN</t>
  </si>
  <si>
    <t>ROU</t>
  </si>
  <si>
    <t>HUN</t>
  </si>
  <si>
    <t>TUR</t>
  </si>
  <si>
    <t>JPN</t>
  </si>
  <si>
    <t>Grasse Racing Club</t>
  </si>
  <si>
    <t>FRA</t>
  </si>
  <si>
    <t>ISR</t>
  </si>
  <si>
    <t>POL</t>
  </si>
  <si>
    <t>SWE</t>
  </si>
  <si>
    <t>MKD</t>
  </si>
  <si>
    <t>Nordsjaelland FC</t>
  </si>
  <si>
    <t>USA</t>
  </si>
  <si>
    <t>Santa Cruz Breakers</t>
  </si>
  <si>
    <t>Seraing RFC</t>
  </si>
  <si>
    <t>SVK</t>
  </si>
  <si>
    <t>TUN</t>
  </si>
  <si>
    <t xml:space="preserve">Svizzera </t>
  </si>
  <si>
    <t>Italia</t>
  </si>
  <si>
    <t>Germania</t>
  </si>
  <si>
    <t>Regno unito</t>
  </si>
  <si>
    <t>Spagna</t>
  </si>
  <si>
    <t>Austria</t>
  </si>
  <si>
    <t>Brasile</t>
  </si>
  <si>
    <t>Argentina</t>
  </si>
  <si>
    <t>Paraguay</t>
  </si>
  <si>
    <t>Giappone</t>
  </si>
  <si>
    <t>Stati Uniti d'America</t>
  </si>
  <si>
    <t>Senegal</t>
  </si>
  <si>
    <t>Zimbabwe</t>
  </si>
  <si>
    <t>Danimarca</t>
  </si>
  <si>
    <t>Repubblica ceca</t>
  </si>
  <si>
    <t>Serbia</t>
  </si>
  <si>
    <t>Croazia</t>
  </si>
  <si>
    <t>Ungheria</t>
  </si>
  <si>
    <t>Macedonia del Nord</t>
  </si>
  <si>
    <t>Slovacchia</t>
  </si>
  <si>
    <t>Grecia</t>
  </si>
  <si>
    <t>Portogallo</t>
  </si>
  <si>
    <t>Belgio</t>
  </si>
  <si>
    <t>Angola</t>
  </si>
  <si>
    <t>Messico</t>
  </si>
  <si>
    <t>Corea del Nord</t>
  </si>
  <si>
    <t>Bulgaria</t>
  </si>
  <si>
    <t>Russia</t>
  </si>
  <si>
    <t>Svezia</t>
  </si>
  <si>
    <t>Francia</t>
  </si>
  <si>
    <t>Tunisia</t>
  </si>
  <si>
    <t>Turchia</t>
  </si>
  <si>
    <t>Paesi Bassi</t>
  </si>
  <si>
    <t xml:space="preserve">Grecia </t>
  </si>
  <si>
    <t>Romania</t>
  </si>
  <si>
    <t>35 nazioni</t>
  </si>
  <si>
    <t>6 squadre</t>
  </si>
  <si>
    <t>8 squadre</t>
  </si>
  <si>
    <t>12 squadre</t>
  </si>
  <si>
    <t>16 squadre</t>
  </si>
  <si>
    <t>20 squadre</t>
  </si>
  <si>
    <t>9 squadre</t>
  </si>
  <si>
    <t>Europa</t>
  </si>
  <si>
    <t>Sud America</t>
  </si>
  <si>
    <t>Asia</t>
  </si>
  <si>
    <t>Nord America</t>
  </si>
  <si>
    <t>Africa</t>
  </si>
  <si>
    <t>America centrale</t>
  </si>
  <si>
    <t>6 continenti (no Oceania)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</si>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</sst>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3" borderId="0" xfId="0" applyFont="1" applyFill="1"/>
    <xf numFmtId="0" fontId="2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73A4-30A6-4BBB-86C1-D0E16CBDCBE8}">
  <dimension ref="A1:CR284"/>
  <sheetViews>
    <sheetView tabSelected="1" zoomScaleNormal="100" workbookViewId="0">
      <pane xSplit="1" topLeftCell="B1" activePane="topRight" state="frozen"/>
      <selection pane="topRight" activeCell="CM9" sqref="CM9"/>
    </sheetView>
  </sheetViews>
  <sheetFormatPr defaultRowHeight="15" x14ac:dyDescent="0.25"/>
  <cols>
    <col min="1" max="1" width="27.42578125" customWidth="1"/>
    <col min="2" max="2" width="9.42578125" bestFit="1" customWidth="1"/>
    <col min="3" max="3" width="13.5703125" customWidth="1"/>
    <col min="4" max="4" width="4.42578125" bestFit="1" customWidth="1"/>
    <col min="5" max="81" width="4.42578125" customWidth="1"/>
    <col min="82" max="84" width="4.42578125" style="2" customWidth="1"/>
    <col min="85" max="85" width="4.42578125" customWidth="1"/>
    <col min="86" max="87" width="4.42578125" style="2" customWidth="1"/>
    <col min="88" max="88" width="4.42578125" customWidth="1"/>
  </cols>
  <sheetData>
    <row r="1" spans="1:96" s="1" customFormat="1" ht="12" x14ac:dyDescent="0.2">
      <c r="A1" s="3" t="s">
        <v>0</v>
      </c>
      <c r="B1" s="3" t="s">
        <v>235</v>
      </c>
      <c r="C1" s="6">
        <v>1941</v>
      </c>
      <c r="D1" s="6">
        <v>1942</v>
      </c>
      <c r="E1" s="6">
        <v>1943</v>
      </c>
      <c r="F1" s="6">
        <v>1944</v>
      </c>
      <c r="G1" s="6">
        <v>1945</v>
      </c>
      <c r="H1" s="6">
        <v>1946</v>
      </c>
      <c r="I1" s="6">
        <v>1947</v>
      </c>
      <c r="J1" s="6">
        <v>1948</v>
      </c>
      <c r="K1" s="6">
        <v>1949</v>
      </c>
      <c r="L1" s="6">
        <v>1950</v>
      </c>
      <c r="M1" s="6">
        <v>1951</v>
      </c>
      <c r="N1" s="6">
        <v>1952</v>
      </c>
      <c r="O1" s="6">
        <v>1953</v>
      </c>
      <c r="P1" s="6">
        <v>1954</v>
      </c>
      <c r="Q1" s="6">
        <v>1955</v>
      </c>
      <c r="R1" s="6">
        <v>1956</v>
      </c>
      <c r="S1" s="6">
        <v>1957</v>
      </c>
      <c r="T1" s="6">
        <v>1958</v>
      </c>
      <c r="U1" s="6">
        <v>1959</v>
      </c>
      <c r="V1" s="6">
        <v>1960</v>
      </c>
      <c r="W1" s="6">
        <v>1961</v>
      </c>
      <c r="X1" s="6">
        <v>1962</v>
      </c>
      <c r="Y1" s="6">
        <v>1963</v>
      </c>
      <c r="Z1" s="6">
        <v>1964</v>
      </c>
      <c r="AA1" s="6">
        <v>1965</v>
      </c>
      <c r="AB1" s="6">
        <v>1966</v>
      </c>
      <c r="AC1" s="6">
        <v>1967</v>
      </c>
      <c r="AD1" s="6">
        <v>1968</v>
      </c>
      <c r="AE1" s="6">
        <v>1969</v>
      </c>
      <c r="AF1" s="6">
        <v>1970</v>
      </c>
      <c r="AG1" s="6">
        <v>1971</v>
      </c>
      <c r="AH1" s="6">
        <v>1972</v>
      </c>
      <c r="AI1" s="6">
        <v>1973</v>
      </c>
      <c r="AJ1" s="6">
        <v>1974</v>
      </c>
      <c r="AK1" s="6">
        <v>1975</v>
      </c>
      <c r="AL1" s="6">
        <v>1976</v>
      </c>
      <c r="AM1" s="6">
        <v>1977</v>
      </c>
      <c r="AN1" s="6">
        <v>1978</v>
      </c>
      <c r="AO1" s="6">
        <v>1979</v>
      </c>
      <c r="AP1" s="6">
        <v>1980</v>
      </c>
      <c r="AQ1" s="6">
        <v>1981</v>
      </c>
      <c r="AR1" s="6">
        <v>1982</v>
      </c>
      <c r="AS1" s="6">
        <v>1983</v>
      </c>
      <c r="AT1" s="6">
        <v>1984</v>
      </c>
      <c r="AU1" s="6">
        <v>1985</v>
      </c>
      <c r="AV1" s="6">
        <v>1986</v>
      </c>
      <c r="AW1" s="6">
        <v>1987</v>
      </c>
      <c r="AX1" s="6">
        <v>1988</v>
      </c>
      <c r="AY1" s="6">
        <v>1989</v>
      </c>
      <c r="AZ1" s="6">
        <v>1990</v>
      </c>
      <c r="BA1" s="6">
        <v>1991</v>
      </c>
      <c r="BB1" s="6">
        <v>1992</v>
      </c>
      <c r="BC1" s="6">
        <v>1993</v>
      </c>
      <c r="BD1" s="6">
        <v>1994</v>
      </c>
      <c r="BE1" s="6">
        <v>1995</v>
      </c>
      <c r="BF1" s="6">
        <v>1996</v>
      </c>
      <c r="BG1" s="6">
        <v>1997</v>
      </c>
      <c r="BH1" s="6">
        <v>1998</v>
      </c>
      <c r="BI1" s="6">
        <v>1999</v>
      </c>
      <c r="BJ1" s="6">
        <v>2000</v>
      </c>
      <c r="BK1" s="6">
        <v>2001</v>
      </c>
      <c r="BL1" s="6">
        <v>2002</v>
      </c>
      <c r="BM1" s="6">
        <v>2003</v>
      </c>
      <c r="BN1" s="6">
        <v>2004</v>
      </c>
      <c r="BO1" s="6">
        <v>2005</v>
      </c>
      <c r="BP1" s="6">
        <v>2006</v>
      </c>
      <c r="BQ1" s="6">
        <v>2007</v>
      </c>
      <c r="BR1" s="6">
        <v>2008</v>
      </c>
      <c r="BS1" s="6">
        <v>2009</v>
      </c>
      <c r="BT1" s="6">
        <v>2010</v>
      </c>
      <c r="BU1" s="6">
        <v>2011</v>
      </c>
      <c r="BV1" s="6">
        <v>2012</v>
      </c>
      <c r="BW1" s="6">
        <v>2013</v>
      </c>
      <c r="BX1" s="6">
        <v>2014</v>
      </c>
      <c r="BY1" s="6">
        <v>2015</v>
      </c>
      <c r="BZ1" s="6">
        <v>2016</v>
      </c>
      <c r="CA1" s="6">
        <v>2017</v>
      </c>
      <c r="CB1" s="6">
        <v>2018</v>
      </c>
      <c r="CC1" s="6">
        <v>2019</v>
      </c>
      <c r="CD1" s="4">
        <v>2020</v>
      </c>
      <c r="CE1" s="4">
        <v>2021</v>
      </c>
      <c r="CF1" s="4">
        <v>2022</v>
      </c>
      <c r="CG1" s="6">
        <v>2023</v>
      </c>
      <c r="CH1" s="4">
        <v>2024</v>
      </c>
      <c r="CI1" s="4">
        <v>2025</v>
      </c>
      <c r="CJ1" s="3">
        <v>2026</v>
      </c>
      <c r="CK1" s="7" t="s">
        <v>11</v>
      </c>
      <c r="CL1" s="1" t="s">
        <v>313</v>
      </c>
      <c r="CM1" s="1" t="s">
        <v>314</v>
      </c>
      <c r="CN1" s="1" t="s">
        <v>315</v>
      </c>
      <c r="CO1" s="1" t="s">
        <v>318</v>
      </c>
      <c r="CP1" s="1" t="s">
        <v>316</v>
      </c>
      <c r="CQ1" s="1" t="s">
        <v>317</v>
      </c>
      <c r="CR1" s="1" t="s">
        <v>326</v>
      </c>
    </row>
    <row r="2" spans="1:96" s="1" customFormat="1" ht="12" x14ac:dyDescent="0.2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 t="s">
        <v>29</v>
      </c>
      <c r="AS2" s="3" t="s">
        <v>29</v>
      </c>
      <c r="AT2" s="3" t="s">
        <v>29</v>
      </c>
      <c r="AU2" s="3" t="s">
        <v>29</v>
      </c>
      <c r="AV2" s="3" t="s">
        <v>29</v>
      </c>
      <c r="AW2" s="3" t="s">
        <v>29</v>
      </c>
      <c r="AX2" s="3" t="s">
        <v>29</v>
      </c>
      <c r="AY2" s="3" t="s">
        <v>29</v>
      </c>
      <c r="AZ2" s="3" t="s">
        <v>29</v>
      </c>
      <c r="BA2" s="3" t="s">
        <v>29</v>
      </c>
      <c r="BB2" s="3" t="s">
        <v>29</v>
      </c>
      <c r="BC2" s="3" t="s">
        <v>29</v>
      </c>
      <c r="BD2" s="3" t="s">
        <v>29</v>
      </c>
      <c r="BE2" s="3" t="s">
        <v>29</v>
      </c>
      <c r="BF2" s="3" t="s">
        <v>29</v>
      </c>
      <c r="BG2" s="3" t="s">
        <v>29</v>
      </c>
      <c r="BH2" s="3" t="s">
        <v>29</v>
      </c>
      <c r="BI2" s="3" t="s">
        <v>29</v>
      </c>
      <c r="BJ2" s="3" t="s">
        <v>29</v>
      </c>
      <c r="BK2" s="3" t="s">
        <v>29</v>
      </c>
      <c r="BL2" s="3" t="s">
        <v>29</v>
      </c>
      <c r="BM2" s="3" t="s">
        <v>29</v>
      </c>
      <c r="BN2" s="3" t="s">
        <v>29</v>
      </c>
      <c r="BO2" s="3" t="s">
        <v>29</v>
      </c>
      <c r="BP2" s="3" t="s">
        <v>29</v>
      </c>
      <c r="BQ2" s="3" t="s">
        <v>29</v>
      </c>
      <c r="BR2" s="3" t="s">
        <v>29</v>
      </c>
      <c r="BS2" s="3" t="s">
        <v>29</v>
      </c>
      <c r="BT2" s="3" t="s">
        <v>29</v>
      </c>
      <c r="BU2" s="3" t="s">
        <v>29</v>
      </c>
      <c r="BV2" s="3" t="s">
        <v>29</v>
      </c>
      <c r="BW2" s="3" t="s">
        <v>29</v>
      </c>
      <c r="BX2" s="3" t="s">
        <v>232</v>
      </c>
      <c r="BY2" s="3" t="s">
        <v>232</v>
      </c>
      <c r="BZ2" s="3" t="s">
        <v>29</v>
      </c>
      <c r="CA2" s="3" t="s">
        <v>29</v>
      </c>
      <c r="CB2" s="3" t="s">
        <v>29</v>
      </c>
      <c r="CC2" s="3" t="s">
        <v>29</v>
      </c>
      <c r="CD2" s="4"/>
      <c r="CE2" s="4"/>
      <c r="CF2" s="4"/>
      <c r="CG2" s="3" t="s">
        <v>29</v>
      </c>
      <c r="CH2" s="4"/>
      <c r="CI2" s="4"/>
      <c r="CJ2" s="3"/>
      <c r="CK2" s="3"/>
    </row>
    <row r="3" spans="1:96" s="1" customFormat="1" ht="12" x14ac:dyDescent="0.2">
      <c r="A3" s="3" t="s">
        <v>31</v>
      </c>
      <c r="B3" s="3"/>
      <c r="C3" s="3">
        <v>6</v>
      </c>
      <c r="D3" s="3">
        <v>9</v>
      </c>
      <c r="E3" s="3">
        <v>12</v>
      </c>
      <c r="F3" s="3">
        <v>9</v>
      </c>
      <c r="G3" s="3">
        <v>12</v>
      </c>
      <c r="H3" s="3">
        <v>12</v>
      </c>
      <c r="I3" s="3">
        <v>20</v>
      </c>
      <c r="J3" s="3">
        <v>12</v>
      </c>
      <c r="K3" s="3">
        <v>12</v>
      </c>
      <c r="L3" s="3">
        <v>12</v>
      </c>
      <c r="M3" s="3">
        <v>12</v>
      </c>
      <c r="N3" s="3">
        <v>12</v>
      </c>
      <c r="O3" s="3">
        <v>12</v>
      </c>
      <c r="P3" s="3">
        <v>16</v>
      </c>
      <c r="Q3" s="3">
        <v>12</v>
      </c>
      <c r="R3" s="3">
        <v>12</v>
      </c>
      <c r="S3" s="3">
        <v>12</v>
      </c>
      <c r="T3" s="3">
        <v>8</v>
      </c>
      <c r="U3" s="3">
        <v>8</v>
      </c>
      <c r="V3" s="3">
        <v>12</v>
      </c>
      <c r="W3" s="3">
        <v>8</v>
      </c>
      <c r="X3" s="3">
        <v>12</v>
      </c>
      <c r="Y3" s="3">
        <v>8</v>
      </c>
      <c r="Z3" s="3">
        <v>8</v>
      </c>
      <c r="AA3" s="3">
        <v>8</v>
      </c>
      <c r="AB3" s="3">
        <v>8</v>
      </c>
      <c r="AC3" s="3">
        <v>8</v>
      </c>
      <c r="AD3" s="3">
        <v>8</v>
      </c>
      <c r="AE3" s="3">
        <v>8</v>
      </c>
      <c r="AF3" s="3">
        <v>8</v>
      </c>
      <c r="AG3" s="3">
        <v>12</v>
      </c>
      <c r="AH3" s="3">
        <v>8</v>
      </c>
      <c r="AI3" s="3">
        <v>8</v>
      </c>
      <c r="AJ3" s="3">
        <v>8</v>
      </c>
      <c r="AK3" s="3">
        <v>8</v>
      </c>
      <c r="AL3" s="3">
        <v>8</v>
      </c>
      <c r="AM3" s="3">
        <v>8</v>
      </c>
      <c r="AN3" s="3">
        <v>8</v>
      </c>
      <c r="AO3" s="3">
        <v>8</v>
      </c>
      <c r="AP3" s="3">
        <v>8</v>
      </c>
      <c r="AQ3" s="3">
        <v>8</v>
      </c>
      <c r="AR3" s="3">
        <v>8</v>
      </c>
      <c r="AS3" s="3">
        <v>8</v>
      </c>
      <c r="AT3" s="3">
        <v>8</v>
      </c>
      <c r="AU3" s="3">
        <v>8</v>
      </c>
      <c r="AV3" s="3">
        <v>8</v>
      </c>
      <c r="AW3" s="3">
        <v>8</v>
      </c>
      <c r="AX3" s="3">
        <v>8</v>
      </c>
      <c r="AY3" s="3">
        <v>8</v>
      </c>
      <c r="AZ3" s="3">
        <v>8</v>
      </c>
      <c r="BA3" s="3">
        <v>8</v>
      </c>
      <c r="BB3" s="3">
        <v>8</v>
      </c>
      <c r="BC3" s="3">
        <v>8</v>
      </c>
      <c r="BD3" s="3">
        <v>8</v>
      </c>
      <c r="BE3" s="3">
        <v>8</v>
      </c>
      <c r="BF3" s="3">
        <v>8</v>
      </c>
      <c r="BG3" s="3">
        <v>8</v>
      </c>
      <c r="BH3" s="3">
        <v>8</v>
      </c>
      <c r="BI3" s="3">
        <v>8</v>
      </c>
      <c r="BJ3" s="3">
        <v>8</v>
      </c>
      <c r="BK3" s="3">
        <v>8</v>
      </c>
      <c r="BL3" s="3">
        <v>8</v>
      </c>
      <c r="BM3" s="3">
        <v>8</v>
      </c>
      <c r="BN3" s="3">
        <v>8</v>
      </c>
      <c r="BO3" s="3">
        <v>8</v>
      </c>
      <c r="BP3" s="3">
        <v>8</v>
      </c>
      <c r="BQ3" s="3">
        <v>8</v>
      </c>
      <c r="BR3" s="3">
        <v>8</v>
      </c>
      <c r="BS3" s="3">
        <v>8</v>
      </c>
      <c r="BT3" s="3">
        <v>8</v>
      </c>
      <c r="BU3" s="3">
        <v>8</v>
      </c>
      <c r="BV3" s="3">
        <v>8</v>
      </c>
      <c r="BW3" s="3">
        <v>8</v>
      </c>
      <c r="BX3" s="3">
        <v>8</v>
      </c>
      <c r="BY3" s="3">
        <v>8</v>
      </c>
      <c r="BZ3" s="3">
        <v>8</v>
      </c>
      <c r="CA3" s="3">
        <v>8</v>
      </c>
      <c r="CB3" s="3">
        <v>8</v>
      </c>
      <c r="CC3" s="3">
        <v>8</v>
      </c>
      <c r="CD3" s="4"/>
      <c r="CE3" s="4"/>
      <c r="CF3" s="4"/>
      <c r="CG3" s="3">
        <v>6</v>
      </c>
      <c r="CH3" s="4"/>
      <c r="CI3" s="4"/>
      <c r="CJ3" s="3"/>
      <c r="CK3" s="3"/>
      <c r="CL3" s="1">
        <f>COUNTIF(C3:CG3,6)</f>
        <v>2</v>
      </c>
      <c r="CM3" s="1">
        <f>COUNTIF(C3:CG3,8)</f>
        <v>59</v>
      </c>
      <c r="CN3" s="1">
        <f>COUNTIF(C3:CG3,12)</f>
        <v>15</v>
      </c>
      <c r="CO3" s="1">
        <v>2</v>
      </c>
      <c r="CP3" s="1">
        <v>1</v>
      </c>
      <c r="CQ3" s="1">
        <v>1</v>
      </c>
      <c r="CR3" s="1">
        <f>SUM(CL3:CQ3)</f>
        <v>80</v>
      </c>
    </row>
    <row r="4" spans="1:96" x14ac:dyDescent="0.25">
      <c r="A4" t="s">
        <v>228</v>
      </c>
      <c r="B4" s="5" t="s">
        <v>237</v>
      </c>
      <c r="I4">
        <v>1</v>
      </c>
      <c r="CK4">
        <f t="shared" ref="CK4:CK67" si="0">SUM(C4:CJ4)</f>
        <v>1</v>
      </c>
    </row>
    <row r="5" spans="1:96" x14ac:dyDescent="0.25">
      <c r="A5" t="s">
        <v>60</v>
      </c>
      <c r="B5" s="5" t="s">
        <v>238</v>
      </c>
      <c r="K5">
        <v>1</v>
      </c>
      <c r="N5" s="3"/>
      <c r="R5">
        <v>1</v>
      </c>
      <c r="T5">
        <v>1</v>
      </c>
      <c r="CK5">
        <f t="shared" si="0"/>
        <v>3</v>
      </c>
    </row>
    <row r="6" spans="1:96" x14ac:dyDescent="0.25">
      <c r="A6" t="s">
        <v>94</v>
      </c>
      <c r="B6" s="5" t="s">
        <v>239</v>
      </c>
      <c r="AK6">
        <v>1</v>
      </c>
      <c r="AT6">
        <v>1</v>
      </c>
      <c r="AV6">
        <v>1</v>
      </c>
      <c r="AW6">
        <v>1</v>
      </c>
      <c r="AZ6">
        <v>1</v>
      </c>
      <c r="BO6">
        <v>1</v>
      </c>
      <c r="CK6">
        <f t="shared" si="0"/>
        <v>6</v>
      </c>
    </row>
    <row r="7" spans="1:96" x14ac:dyDescent="0.25">
      <c r="A7" t="s">
        <v>111</v>
      </c>
      <c r="B7" s="5" t="s">
        <v>240</v>
      </c>
      <c r="T7">
        <v>1</v>
      </c>
      <c r="CK7">
        <f t="shared" si="0"/>
        <v>1</v>
      </c>
    </row>
    <row r="8" spans="1:96" x14ac:dyDescent="0.25">
      <c r="A8" t="s">
        <v>179</v>
      </c>
      <c r="B8" s="5" t="s">
        <v>236</v>
      </c>
      <c r="BQ8">
        <v>1</v>
      </c>
      <c r="CK8">
        <f t="shared" si="0"/>
        <v>1</v>
      </c>
    </row>
    <row r="9" spans="1:96" x14ac:dyDescent="0.25">
      <c r="A9" t="s">
        <v>52</v>
      </c>
      <c r="B9" s="5" t="s">
        <v>241</v>
      </c>
      <c r="I9">
        <v>1</v>
      </c>
      <c r="CK9">
        <f t="shared" si="0"/>
        <v>1</v>
      </c>
    </row>
    <row r="10" spans="1:96" x14ac:dyDescent="0.25">
      <c r="A10" t="s">
        <v>117</v>
      </c>
      <c r="B10" s="5" t="s">
        <v>241</v>
      </c>
      <c r="X10">
        <v>1</v>
      </c>
      <c r="AE10">
        <v>1</v>
      </c>
      <c r="AW10">
        <v>1</v>
      </c>
      <c r="CK10">
        <f t="shared" si="0"/>
        <v>3</v>
      </c>
    </row>
    <row r="11" spans="1:96" x14ac:dyDescent="0.25">
      <c r="A11" t="s">
        <v>214</v>
      </c>
      <c r="B11" s="5" t="s">
        <v>241</v>
      </c>
      <c r="BB11">
        <v>1</v>
      </c>
      <c r="BC11">
        <v>1</v>
      </c>
      <c r="CK11">
        <f t="shared" si="0"/>
        <v>2</v>
      </c>
    </row>
    <row r="12" spans="1:96" x14ac:dyDescent="0.25">
      <c r="A12" t="s">
        <v>101</v>
      </c>
      <c r="B12" s="5" t="s">
        <v>240</v>
      </c>
      <c r="R12">
        <v>1</v>
      </c>
      <c r="V12">
        <v>1</v>
      </c>
      <c r="W12">
        <v>1</v>
      </c>
      <c r="AE12">
        <v>1</v>
      </c>
      <c r="AO12">
        <v>1</v>
      </c>
      <c r="BB12">
        <v>1</v>
      </c>
      <c r="BK12">
        <v>1</v>
      </c>
      <c r="CB12">
        <v>1</v>
      </c>
      <c r="CG12">
        <v>1</v>
      </c>
      <c r="CK12">
        <f t="shared" si="0"/>
        <v>9</v>
      </c>
    </row>
    <row r="13" spans="1:96" x14ac:dyDescent="0.25">
      <c r="A13" t="s">
        <v>164</v>
      </c>
      <c r="B13" s="5" t="s">
        <v>243</v>
      </c>
      <c r="AX13">
        <v>1</v>
      </c>
      <c r="BF13">
        <v>1</v>
      </c>
      <c r="BG13">
        <v>1</v>
      </c>
      <c r="BW13">
        <v>1</v>
      </c>
      <c r="BY13">
        <v>1</v>
      </c>
      <c r="CK13">
        <f t="shared" si="0"/>
        <v>5</v>
      </c>
    </row>
    <row r="14" spans="1:96" x14ac:dyDescent="0.25">
      <c r="A14" t="s">
        <v>66</v>
      </c>
      <c r="B14" s="5" t="s">
        <v>238</v>
      </c>
      <c r="L14">
        <v>1</v>
      </c>
      <c r="M14">
        <v>1</v>
      </c>
      <c r="N14">
        <v>1</v>
      </c>
      <c r="CK14">
        <f t="shared" si="0"/>
        <v>3</v>
      </c>
    </row>
    <row r="15" spans="1:96" x14ac:dyDescent="0.25">
      <c r="A15" t="s">
        <v>163</v>
      </c>
      <c r="B15" s="5" t="s">
        <v>244</v>
      </c>
      <c r="BW15">
        <v>1</v>
      </c>
      <c r="CK15">
        <f t="shared" si="0"/>
        <v>1</v>
      </c>
    </row>
    <row r="16" spans="1:96" x14ac:dyDescent="0.25">
      <c r="A16" t="s">
        <v>104</v>
      </c>
      <c r="B16" s="5" t="s">
        <v>237</v>
      </c>
      <c r="R16">
        <v>1</v>
      </c>
      <c r="CK16">
        <f t="shared" si="0"/>
        <v>1</v>
      </c>
    </row>
    <row r="17" spans="1:89" x14ac:dyDescent="0.25">
      <c r="A17" t="s">
        <v>156</v>
      </c>
      <c r="B17" s="5" t="s">
        <v>245</v>
      </c>
      <c r="AO17">
        <v>1</v>
      </c>
      <c r="CK17">
        <f t="shared" si="0"/>
        <v>1</v>
      </c>
    </row>
    <row r="18" spans="1:89" x14ac:dyDescent="0.25">
      <c r="A18" t="s">
        <v>139</v>
      </c>
      <c r="B18" s="5" t="s">
        <v>243</v>
      </c>
      <c r="AH18">
        <v>1</v>
      </c>
      <c r="AK18">
        <v>1</v>
      </c>
      <c r="BD18">
        <v>1</v>
      </c>
      <c r="BE18">
        <v>1</v>
      </c>
      <c r="BH18">
        <v>1</v>
      </c>
      <c r="BJ18">
        <v>1</v>
      </c>
      <c r="BO18">
        <v>1</v>
      </c>
      <c r="BQ18">
        <v>1</v>
      </c>
      <c r="BS18">
        <v>1</v>
      </c>
      <c r="CK18">
        <f t="shared" si="0"/>
        <v>9</v>
      </c>
    </row>
    <row r="19" spans="1:89" x14ac:dyDescent="0.25">
      <c r="A19" t="s">
        <v>55</v>
      </c>
      <c r="B19" s="5" t="s">
        <v>240</v>
      </c>
      <c r="I19">
        <v>1</v>
      </c>
      <c r="CK19">
        <f t="shared" si="0"/>
        <v>1</v>
      </c>
    </row>
    <row r="20" spans="1:89" x14ac:dyDescent="0.25">
      <c r="A20" t="s">
        <v>165</v>
      </c>
      <c r="B20" s="5" t="s">
        <v>237</v>
      </c>
      <c r="G20">
        <v>1</v>
      </c>
      <c r="I20">
        <v>1</v>
      </c>
      <c r="BN20">
        <v>1</v>
      </c>
      <c r="BP20">
        <v>1</v>
      </c>
      <c r="BQ20">
        <v>1</v>
      </c>
      <c r="BR20">
        <v>1</v>
      </c>
      <c r="BS20">
        <v>1</v>
      </c>
      <c r="BT20">
        <v>1</v>
      </c>
      <c r="BU20">
        <v>1</v>
      </c>
      <c r="BV20">
        <v>1</v>
      </c>
      <c r="BW20">
        <v>1</v>
      </c>
      <c r="BX20">
        <v>1</v>
      </c>
      <c r="CK20">
        <f t="shared" si="0"/>
        <v>12</v>
      </c>
    </row>
    <row r="21" spans="1:89" x14ac:dyDescent="0.25">
      <c r="A21" t="s">
        <v>113</v>
      </c>
      <c r="B21" s="5" t="s">
        <v>246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L21">
        <v>1</v>
      </c>
      <c r="BG21">
        <v>1</v>
      </c>
      <c r="BJ21">
        <v>1</v>
      </c>
      <c r="CK21">
        <f t="shared" si="0"/>
        <v>14</v>
      </c>
    </row>
    <row r="22" spans="1:89" x14ac:dyDescent="0.25">
      <c r="A22" t="s">
        <v>215</v>
      </c>
      <c r="B22" s="5" t="s">
        <v>247</v>
      </c>
      <c r="BA22">
        <v>1</v>
      </c>
      <c r="CK22">
        <f t="shared" si="0"/>
        <v>1</v>
      </c>
    </row>
    <row r="23" spans="1:89" x14ac:dyDescent="0.25">
      <c r="A23" t="s">
        <v>92</v>
      </c>
      <c r="B23" s="5" t="s">
        <v>237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CK23">
        <f t="shared" si="0"/>
        <v>65</v>
      </c>
    </row>
    <row r="24" spans="1:89" x14ac:dyDescent="0.25">
      <c r="A24" t="s">
        <v>161</v>
      </c>
      <c r="B24" s="5" t="s">
        <v>247</v>
      </c>
      <c r="BE24">
        <v>1</v>
      </c>
      <c r="BF24">
        <v>1</v>
      </c>
      <c r="BG24">
        <v>1</v>
      </c>
      <c r="BN24">
        <v>1</v>
      </c>
      <c r="BU24">
        <v>1</v>
      </c>
      <c r="CK24">
        <f t="shared" si="0"/>
        <v>5</v>
      </c>
    </row>
    <row r="25" spans="1:89" x14ac:dyDescent="0.25">
      <c r="A25" t="s">
        <v>73</v>
      </c>
      <c r="B25" s="5" t="s">
        <v>248</v>
      </c>
      <c r="O25">
        <v>1</v>
      </c>
      <c r="P25">
        <v>1</v>
      </c>
      <c r="CK25">
        <f t="shared" si="0"/>
        <v>2</v>
      </c>
    </row>
    <row r="26" spans="1:89" x14ac:dyDescent="0.25">
      <c r="A26" t="s">
        <v>82</v>
      </c>
      <c r="B26" s="5" t="s">
        <v>237</v>
      </c>
      <c r="O26">
        <v>1</v>
      </c>
      <c r="CK26">
        <f t="shared" si="0"/>
        <v>1</v>
      </c>
    </row>
    <row r="27" spans="1:89" x14ac:dyDescent="0.25">
      <c r="A27" t="s">
        <v>63</v>
      </c>
      <c r="B27" s="5" t="s">
        <v>237</v>
      </c>
      <c r="K27">
        <v>1</v>
      </c>
      <c r="CK27">
        <f t="shared" si="0"/>
        <v>1</v>
      </c>
    </row>
    <row r="28" spans="1:89" x14ac:dyDescent="0.25">
      <c r="A28" t="s">
        <v>87</v>
      </c>
      <c r="B28" s="5" t="s">
        <v>237</v>
      </c>
      <c r="P28">
        <v>1</v>
      </c>
      <c r="CK28">
        <f t="shared" si="0"/>
        <v>1</v>
      </c>
    </row>
    <row r="29" spans="1:89" x14ac:dyDescent="0.25">
      <c r="A29" t="s">
        <v>57</v>
      </c>
      <c r="B29" s="5" t="s">
        <v>237</v>
      </c>
      <c r="J29">
        <v>1</v>
      </c>
      <c r="CK29">
        <f t="shared" si="0"/>
        <v>1</v>
      </c>
    </row>
    <row r="30" spans="1:89" x14ac:dyDescent="0.25">
      <c r="A30" t="s">
        <v>51</v>
      </c>
      <c r="B30" s="5" t="s">
        <v>237</v>
      </c>
      <c r="H30">
        <v>1</v>
      </c>
      <c r="I30">
        <v>1</v>
      </c>
      <c r="S30">
        <v>1</v>
      </c>
      <c r="CK30">
        <f t="shared" si="0"/>
        <v>3</v>
      </c>
    </row>
    <row r="31" spans="1:89" x14ac:dyDescent="0.25">
      <c r="A31" t="s">
        <v>206</v>
      </c>
      <c r="B31" s="5" t="s">
        <v>247</v>
      </c>
      <c r="BL31">
        <v>1</v>
      </c>
      <c r="CK31">
        <f t="shared" si="0"/>
        <v>1</v>
      </c>
    </row>
    <row r="32" spans="1:89" x14ac:dyDescent="0.25">
      <c r="A32" t="s">
        <v>16</v>
      </c>
      <c r="B32" s="5" t="s">
        <v>249</v>
      </c>
      <c r="BJ32">
        <v>1</v>
      </c>
      <c r="BK32">
        <v>1</v>
      </c>
      <c r="BL32">
        <v>1</v>
      </c>
      <c r="BU32">
        <v>1</v>
      </c>
      <c r="BV32">
        <v>1</v>
      </c>
      <c r="BW32">
        <v>1</v>
      </c>
      <c r="CK32">
        <f t="shared" si="0"/>
        <v>6</v>
      </c>
    </row>
    <row r="33" spans="1:89" x14ac:dyDescent="0.25">
      <c r="A33" t="s">
        <v>91</v>
      </c>
      <c r="B33" s="5" t="s">
        <v>237</v>
      </c>
      <c r="P33">
        <v>1</v>
      </c>
      <c r="CK33">
        <f t="shared" si="0"/>
        <v>1</v>
      </c>
    </row>
    <row r="34" spans="1:89" x14ac:dyDescent="0.25">
      <c r="A34" t="s">
        <v>133</v>
      </c>
      <c r="B34" s="5" t="s">
        <v>245</v>
      </c>
      <c r="AF34">
        <v>1</v>
      </c>
      <c r="CK34">
        <f t="shared" si="0"/>
        <v>1</v>
      </c>
    </row>
    <row r="35" spans="1:89" x14ac:dyDescent="0.25">
      <c r="A35" t="s">
        <v>74</v>
      </c>
      <c r="B35" s="5" t="s">
        <v>240</v>
      </c>
      <c r="N35">
        <v>1</v>
      </c>
      <c r="O35">
        <v>1</v>
      </c>
      <c r="Z35">
        <v>1</v>
      </c>
      <c r="AA35">
        <v>1</v>
      </c>
      <c r="AC35">
        <v>1</v>
      </c>
      <c r="AD35">
        <v>1</v>
      </c>
      <c r="CK35">
        <f t="shared" si="0"/>
        <v>6</v>
      </c>
    </row>
    <row r="36" spans="1:89" x14ac:dyDescent="0.25">
      <c r="A36" t="s">
        <v>147</v>
      </c>
      <c r="B36" s="5" t="s">
        <v>246</v>
      </c>
      <c r="AK36">
        <v>1</v>
      </c>
      <c r="CK36">
        <f t="shared" si="0"/>
        <v>1</v>
      </c>
    </row>
    <row r="37" spans="1:89" x14ac:dyDescent="0.25">
      <c r="A37" t="s">
        <v>154</v>
      </c>
      <c r="B37" s="5" t="s">
        <v>246</v>
      </c>
      <c r="AN37">
        <v>1</v>
      </c>
      <c r="BQ37">
        <v>1</v>
      </c>
      <c r="CK37">
        <f t="shared" si="0"/>
        <v>2</v>
      </c>
    </row>
    <row r="38" spans="1:89" x14ac:dyDescent="0.25">
      <c r="A38" t="s">
        <v>78</v>
      </c>
      <c r="B38" s="5" t="s">
        <v>240</v>
      </c>
      <c r="O38">
        <v>1</v>
      </c>
      <c r="CK38">
        <f t="shared" si="0"/>
        <v>1</v>
      </c>
    </row>
    <row r="39" spans="1:89" x14ac:dyDescent="0.25">
      <c r="A39" t="s">
        <v>187</v>
      </c>
      <c r="B39" s="5" t="s">
        <v>250</v>
      </c>
      <c r="BA39">
        <v>1</v>
      </c>
      <c r="CA39">
        <v>1</v>
      </c>
      <c r="CG39">
        <v>1</v>
      </c>
      <c r="CK39">
        <f t="shared" si="0"/>
        <v>3</v>
      </c>
    </row>
    <row r="40" spans="1:89" x14ac:dyDescent="0.25">
      <c r="A40" t="s">
        <v>226</v>
      </c>
      <c r="B40" s="5" t="s">
        <v>242</v>
      </c>
      <c r="AV40">
        <v>1</v>
      </c>
      <c r="CK40">
        <f t="shared" si="0"/>
        <v>1</v>
      </c>
    </row>
    <row r="41" spans="1:89" x14ac:dyDescent="0.25">
      <c r="A41" t="s">
        <v>36</v>
      </c>
      <c r="B41" s="5" t="s">
        <v>237</v>
      </c>
      <c r="D41">
        <v>1</v>
      </c>
      <c r="CK41">
        <f t="shared" si="0"/>
        <v>1</v>
      </c>
    </row>
    <row r="42" spans="1:89" x14ac:dyDescent="0.25">
      <c r="A42" t="s">
        <v>128</v>
      </c>
      <c r="B42" s="5" t="s">
        <v>251</v>
      </c>
      <c r="AD42">
        <v>1</v>
      </c>
      <c r="AE42">
        <v>1</v>
      </c>
      <c r="CK42">
        <f t="shared" si="0"/>
        <v>2</v>
      </c>
    </row>
    <row r="43" spans="1:89" x14ac:dyDescent="0.25">
      <c r="A43" t="s">
        <v>130</v>
      </c>
      <c r="B43" s="5" t="s">
        <v>240</v>
      </c>
      <c r="AE43">
        <v>1</v>
      </c>
      <c r="CK43">
        <f t="shared" si="0"/>
        <v>1</v>
      </c>
    </row>
    <row r="44" spans="1:89" x14ac:dyDescent="0.25">
      <c r="A44" t="s">
        <v>252</v>
      </c>
      <c r="B44" s="5" t="s">
        <v>237</v>
      </c>
      <c r="D44">
        <v>1</v>
      </c>
      <c r="E44">
        <v>1</v>
      </c>
      <c r="F44">
        <v>1</v>
      </c>
      <c r="G44">
        <v>1</v>
      </c>
      <c r="H44">
        <v>1</v>
      </c>
      <c r="J44">
        <v>1</v>
      </c>
      <c r="N44">
        <v>1</v>
      </c>
      <c r="R44">
        <v>1</v>
      </c>
      <c r="CK44">
        <f t="shared" si="0"/>
        <v>8</v>
      </c>
    </row>
    <row r="45" spans="1:89" x14ac:dyDescent="0.25">
      <c r="A45" t="s">
        <v>61</v>
      </c>
      <c r="B45" s="5" t="s">
        <v>240</v>
      </c>
      <c r="K45">
        <v>1</v>
      </c>
      <c r="CK45">
        <f t="shared" si="0"/>
        <v>1</v>
      </c>
    </row>
    <row r="46" spans="1:89" x14ac:dyDescent="0.25">
      <c r="A46" t="s">
        <v>197</v>
      </c>
      <c r="B46" s="5" t="s">
        <v>253</v>
      </c>
      <c r="CB46">
        <v>1</v>
      </c>
      <c r="CK46">
        <f t="shared" si="0"/>
        <v>1</v>
      </c>
    </row>
    <row r="47" spans="1:89" x14ac:dyDescent="0.25">
      <c r="A47" t="s">
        <v>220</v>
      </c>
      <c r="B47" s="5" t="s">
        <v>241</v>
      </c>
      <c r="AX47">
        <v>1</v>
      </c>
      <c r="CK47">
        <f t="shared" si="0"/>
        <v>1</v>
      </c>
    </row>
    <row r="48" spans="1:89" x14ac:dyDescent="0.25">
      <c r="A48" t="s">
        <v>75</v>
      </c>
      <c r="B48" s="5" t="s">
        <v>242</v>
      </c>
      <c r="O48">
        <v>1</v>
      </c>
      <c r="P48">
        <v>1</v>
      </c>
      <c r="Q48">
        <v>1</v>
      </c>
      <c r="S48">
        <v>1</v>
      </c>
      <c r="V48">
        <v>1</v>
      </c>
      <c r="CK48">
        <f t="shared" si="0"/>
        <v>5</v>
      </c>
    </row>
    <row r="49" spans="1:89" x14ac:dyDescent="0.25">
      <c r="A49" t="s">
        <v>46</v>
      </c>
      <c r="B49" s="5" t="s">
        <v>237</v>
      </c>
      <c r="G49">
        <v>1</v>
      </c>
      <c r="L49">
        <v>1</v>
      </c>
      <c r="CK49">
        <f t="shared" si="0"/>
        <v>2</v>
      </c>
    </row>
    <row r="50" spans="1:89" x14ac:dyDescent="0.25">
      <c r="A50" t="s">
        <v>125</v>
      </c>
      <c r="B50" s="5" t="s">
        <v>241</v>
      </c>
      <c r="AC50">
        <v>1</v>
      </c>
      <c r="AD50">
        <v>1</v>
      </c>
      <c r="AF50">
        <v>1</v>
      </c>
      <c r="CK50">
        <f t="shared" si="0"/>
        <v>3</v>
      </c>
    </row>
    <row r="51" spans="1:89" x14ac:dyDescent="0.25">
      <c r="A51" t="s">
        <v>89</v>
      </c>
      <c r="B51" s="5" t="s">
        <v>237</v>
      </c>
      <c r="G51">
        <v>1</v>
      </c>
      <c r="I51">
        <v>1</v>
      </c>
      <c r="P51">
        <v>1</v>
      </c>
      <c r="Q51">
        <v>1</v>
      </c>
      <c r="S51">
        <v>1</v>
      </c>
      <c r="X51">
        <v>1</v>
      </c>
      <c r="AB51">
        <v>1</v>
      </c>
      <c r="AG51">
        <v>1</v>
      </c>
      <c r="CK51">
        <f t="shared" si="0"/>
        <v>8</v>
      </c>
    </row>
    <row r="52" spans="1:89" x14ac:dyDescent="0.25">
      <c r="A52" t="s">
        <v>173</v>
      </c>
      <c r="B52" s="5" t="s">
        <v>254</v>
      </c>
      <c r="BS52">
        <v>1</v>
      </c>
      <c r="CK52">
        <f t="shared" si="0"/>
        <v>1</v>
      </c>
    </row>
    <row r="53" spans="1:89" x14ac:dyDescent="0.25">
      <c r="A53" t="s">
        <v>216</v>
      </c>
      <c r="B53" s="5" t="s">
        <v>255</v>
      </c>
      <c r="AZ53">
        <v>1</v>
      </c>
      <c r="CK53">
        <f t="shared" si="0"/>
        <v>1</v>
      </c>
    </row>
    <row r="54" spans="1:89" x14ac:dyDescent="0.25">
      <c r="A54" t="s">
        <v>210</v>
      </c>
      <c r="B54" s="5" t="s">
        <v>256</v>
      </c>
      <c r="BI54">
        <v>1</v>
      </c>
      <c r="CK54">
        <f t="shared" si="0"/>
        <v>1</v>
      </c>
    </row>
    <row r="55" spans="1:89" x14ac:dyDescent="0.25">
      <c r="A55" t="s">
        <v>184</v>
      </c>
      <c r="B55" s="5" t="s">
        <v>240</v>
      </c>
      <c r="I55">
        <v>1</v>
      </c>
      <c r="L55">
        <v>1</v>
      </c>
      <c r="BM55">
        <v>1</v>
      </c>
      <c r="CK55">
        <f t="shared" si="0"/>
        <v>3</v>
      </c>
    </row>
    <row r="56" spans="1:89" x14ac:dyDescent="0.25">
      <c r="A56" t="s">
        <v>35</v>
      </c>
      <c r="B56" s="5" t="s">
        <v>237</v>
      </c>
      <c r="D56">
        <v>1</v>
      </c>
      <c r="E56">
        <v>1</v>
      </c>
      <c r="CK56">
        <f t="shared" si="0"/>
        <v>2</v>
      </c>
    </row>
    <row r="57" spans="1:89" x14ac:dyDescent="0.25">
      <c r="A57" t="s">
        <v>19</v>
      </c>
      <c r="B57" s="5" t="s">
        <v>257</v>
      </c>
      <c r="AU57">
        <v>1</v>
      </c>
      <c r="CK57">
        <f t="shared" si="0"/>
        <v>1</v>
      </c>
    </row>
    <row r="58" spans="1:89" x14ac:dyDescent="0.25">
      <c r="A58" t="s">
        <v>166</v>
      </c>
      <c r="B58" s="5" t="s">
        <v>256</v>
      </c>
      <c r="BV58">
        <v>1</v>
      </c>
      <c r="CK58">
        <f t="shared" si="0"/>
        <v>1</v>
      </c>
    </row>
    <row r="59" spans="1:89" x14ac:dyDescent="0.25">
      <c r="A59" t="s">
        <v>141</v>
      </c>
      <c r="B59" s="5" t="s">
        <v>241</v>
      </c>
      <c r="AI59">
        <v>1</v>
      </c>
      <c r="CK59">
        <f t="shared" si="0"/>
        <v>1</v>
      </c>
    </row>
    <row r="60" spans="1:89" x14ac:dyDescent="0.25">
      <c r="A60" t="s">
        <v>180</v>
      </c>
      <c r="B60" s="5" t="s">
        <v>240</v>
      </c>
      <c r="BP60">
        <v>1</v>
      </c>
      <c r="CK60">
        <f t="shared" si="0"/>
        <v>1</v>
      </c>
    </row>
    <row r="61" spans="1:89" x14ac:dyDescent="0.25">
      <c r="A61" t="s">
        <v>211</v>
      </c>
      <c r="B61" s="5" t="s">
        <v>258</v>
      </c>
      <c r="BG61">
        <v>1</v>
      </c>
      <c r="BH61">
        <v>1</v>
      </c>
      <c r="CK61">
        <f t="shared" si="0"/>
        <v>2</v>
      </c>
    </row>
    <row r="62" spans="1:89" x14ac:dyDescent="0.25">
      <c r="A62" t="s">
        <v>8</v>
      </c>
      <c r="B62" s="5" t="s">
        <v>256</v>
      </c>
      <c r="BN62">
        <v>1</v>
      </c>
      <c r="CK62">
        <f t="shared" si="0"/>
        <v>1</v>
      </c>
    </row>
    <row r="63" spans="1:89" x14ac:dyDescent="0.25">
      <c r="A63" t="s">
        <v>144</v>
      </c>
      <c r="B63" s="5" t="s">
        <v>259</v>
      </c>
      <c r="AJ63">
        <v>1</v>
      </c>
      <c r="CK63">
        <f t="shared" si="0"/>
        <v>1</v>
      </c>
    </row>
    <row r="64" spans="1:89" x14ac:dyDescent="0.25">
      <c r="A64" t="s">
        <v>199</v>
      </c>
      <c r="B64" s="5" t="s">
        <v>260</v>
      </c>
      <c r="BZ64">
        <v>1</v>
      </c>
      <c r="CA64">
        <v>1</v>
      </c>
      <c r="CK64">
        <f t="shared" si="0"/>
        <v>2</v>
      </c>
    </row>
    <row r="65" spans="1:89" x14ac:dyDescent="0.25">
      <c r="A65" t="s">
        <v>56</v>
      </c>
      <c r="B65" s="5" t="s">
        <v>237</v>
      </c>
      <c r="J65">
        <v>1</v>
      </c>
      <c r="M65">
        <v>1</v>
      </c>
      <c r="CK65">
        <f t="shared" si="0"/>
        <v>2</v>
      </c>
    </row>
    <row r="66" spans="1:89" x14ac:dyDescent="0.25">
      <c r="A66" t="s">
        <v>6</v>
      </c>
      <c r="B66" s="5" t="s">
        <v>243</v>
      </c>
      <c r="BP66">
        <v>1</v>
      </c>
      <c r="CK66">
        <f t="shared" si="0"/>
        <v>1</v>
      </c>
    </row>
    <row r="67" spans="1:89" x14ac:dyDescent="0.25">
      <c r="A67" t="s">
        <v>155</v>
      </c>
      <c r="B67" s="5" t="s">
        <v>241</v>
      </c>
      <c r="AO67">
        <v>1</v>
      </c>
      <c r="CK67">
        <f t="shared" si="0"/>
        <v>1</v>
      </c>
    </row>
    <row r="68" spans="1:89" x14ac:dyDescent="0.25">
      <c r="A68" t="s">
        <v>41</v>
      </c>
      <c r="B68" s="5" t="s">
        <v>237</v>
      </c>
      <c r="E68">
        <v>1</v>
      </c>
      <c r="CK68">
        <f t="shared" ref="CK68:CK131" si="1">SUM(C68:CJ68)</f>
        <v>1</v>
      </c>
    </row>
    <row r="69" spans="1:89" x14ac:dyDescent="0.25">
      <c r="A69" t="s">
        <v>162</v>
      </c>
      <c r="B69" s="5" t="s">
        <v>256</v>
      </c>
      <c r="BW69">
        <v>1</v>
      </c>
      <c r="CK69">
        <f t="shared" si="1"/>
        <v>1</v>
      </c>
    </row>
    <row r="70" spans="1:89" x14ac:dyDescent="0.25">
      <c r="A70" t="s">
        <v>175</v>
      </c>
      <c r="B70" s="5" t="s">
        <v>261</v>
      </c>
      <c r="BS70">
        <v>1</v>
      </c>
      <c r="CK70">
        <f t="shared" si="1"/>
        <v>1</v>
      </c>
    </row>
    <row r="71" spans="1:89" x14ac:dyDescent="0.25">
      <c r="A71" t="s">
        <v>126</v>
      </c>
      <c r="B71" s="5" t="s">
        <v>245</v>
      </c>
      <c r="AC71">
        <v>1</v>
      </c>
      <c r="CK71">
        <f t="shared" si="1"/>
        <v>1</v>
      </c>
    </row>
    <row r="72" spans="1:89" x14ac:dyDescent="0.25">
      <c r="A72" t="s">
        <v>225</v>
      </c>
      <c r="B72" s="5" t="s">
        <v>251</v>
      </c>
      <c r="AV72">
        <v>1</v>
      </c>
      <c r="CK72">
        <f t="shared" si="1"/>
        <v>1</v>
      </c>
    </row>
    <row r="73" spans="1:89" x14ac:dyDescent="0.25">
      <c r="A73" t="s">
        <v>171</v>
      </c>
      <c r="B73" s="5" t="s">
        <v>258</v>
      </c>
      <c r="W73">
        <v>1</v>
      </c>
      <c r="AB73">
        <v>1</v>
      </c>
      <c r="AF73">
        <v>1</v>
      </c>
      <c r="AN73">
        <v>1</v>
      </c>
      <c r="BT73">
        <v>1</v>
      </c>
      <c r="CK73">
        <f t="shared" si="1"/>
        <v>5</v>
      </c>
    </row>
    <row r="74" spans="1:89" x14ac:dyDescent="0.25">
      <c r="A74" t="s">
        <v>134</v>
      </c>
      <c r="B74" s="5" t="s">
        <v>239</v>
      </c>
      <c r="AF74">
        <v>1</v>
      </c>
      <c r="AO74">
        <v>1</v>
      </c>
      <c r="AY74">
        <v>1</v>
      </c>
      <c r="BE74">
        <v>1</v>
      </c>
      <c r="CK74">
        <f t="shared" si="1"/>
        <v>4</v>
      </c>
    </row>
    <row r="75" spans="1:89" x14ac:dyDescent="0.25">
      <c r="A75" t="s">
        <v>71</v>
      </c>
      <c r="B75" s="5" t="s">
        <v>246</v>
      </c>
      <c r="N75">
        <v>1</v>
      </c>
      <c r="R75">
        <v>1</v>
      </c>
      <c r="S75">
        <v>1</v>
      </c>
      <c r="AJ75">
        <v>1</v>
      </c>
      <c r="CK75">
        <f t="shared" si="1"/>
        <v>4</v>
      </c>
    </row>
    <row r="76" spans="1:89" x14ac:dyDescent="0.25">
      <c r="A76" t="s">
        <v>108</v>
      </c>
      <c r="B76" s="5" t="s">
        <v>239</v>
      </c>
      <c r="S76">
        <v>1</v>
      </c>
      <c r="CK76">
        <f t="shared" si="1"/>
        <v>1</v>
      </c>
    </row>
    <row r="77" spans="1:89" x14ac:dyDescent="0.25">
      <c r="A77" t="s">
        <v>114</v>
      </c>
      <c r="B77" s="5" t="s">
        <v>237</v>
      </c>
      <c r="V77">
        <v>1</v>
      </c>
      <c r="CK77">
        <f t="shared" si="1"/>
        <v>1</v>
      </c>
    </row>
    <row r="78" spans="1:89" x14ac:dyDescent="0.25">
      <c r="A78" t="s">
        <v>150</v>
      </c>
      <c r="B78" s="5" t="s">
        <v>262</v>
      </c>
      <c r="AL78">
        <v>1</v>
      </c>
      <c r="CK78">
        <f t="shared" si="1"/>
        <v>1</v>
      </c>
    </row>
    <row r="79" spans="1:89" x14ac:dyDescent="0.25">
      <c r="A79" t="s">
        <v>15</v>
      </c>
      <c r="B79" s="5" t="s">
        <v>239</v>
      </c>
      <c r="BB79">
        <v>1</v>
      </c>
      <c r="BK79">
        <v>1</v>
      </c>
      <c r="BU79">
        <v>1</v>
      </c>
      <c r="CK79">
        <f t="shared" si="1"/>
        <v>3</v>
      </c>
    </row>
    <row r="80" spans="1:89" x14ac:dyDescent="0.25">
      <c r="A80" t="s">
        <v>176</v>
      </c>
      <c r="B80" s="5" t="s">
        <v>256</v>
      </c>
      <c r="BR80">
        <v>1</v>
      </c>
      <c r="CK80">
        <f t="shared" si="1"/>
        <v>1</v>
      </c>
    </row>
    <row r="81" spans="1:89" x14ac:dyDescent="0.25">
      <c r="A81" t="s">
        <v>145</v>
      </c>
      <c r="B81" s="5" t="s">
        <v>240</v>
      </c>
      <c r="N81">
        <v>1</v>
      </c>
      <c r="X81">
        <v>1</v>
      </c>
      <c r="Y81">
        <v>1</v>
      </c>
      <c r="AF81">
        <v>1</v>
      </c>
      <c r="AG81">
        <v>1</v>
      </c>
      <c r="AJ81">
        <v>1</v>
      </c>
      <c r="AK81">
        <v>1</v>
      </c>
      <c r="AP81">
        <v>1</v>
      </c>
      <c r="AQ81">
        <v>1</v>
      </c>
      <c r="BC81">
        <v>1</v>
      </c>
      <c r="BG81">
        <v>1</v>
      </c>
      <c r="CK81">
        <f t="shared" si="1"/>
        <v>11</v>
      </c>
    </row>
    <row r="82" spans="1:89" x14ac:dyDescent="0.25">
      <c r="A82" t="s">
        <v>84</v>
      </c>
      <c r="B82" s="5" t="s">
        <v>238</v>
      </c>
      <c r="P82">
        <v>1</v>
      </c>
      <c r="X82">
        <v>1</v>
      </c>
      <c r="AA82">
        <v>1</v>
      </c>
      <c r="CK82">
        <f t="shared" si="1"/>
        <v>3</v>
      </c>
    </row>
    <row r="83" spans="1:89" x14ac:dyDescent="0.25">
      <c r="A83" t="s">
        <v>151</v>
      </c>
      <c r="B83" s="5" t="s">
        <v>246</v>
      </c>
      <c r="AM83">
        <v>1</v>
      </c>
      <c r="CK83">
        <f t="shared" si="1"/>
        <v>1</v>
      </c>
    </row>
    <row r="84" spans="1:89" x14ac:dyDescent="0.25">
      <c r="A84" t="s">
        <v>45</v>
      </c>
      <c r="B84" s="5" t="s">
        <v>237</v>
      </c>
      <c r="F84">
        <v>1</v>
      </c>
      <c r="G84">
        <v>1</v>
      </c>
      <c r="CK84">
        <f t="shared" si="1"/>
        <v>2</v>
      </c>
    </row>
    <row r="85" spans="1:89" x14ac:dyDescent="0.25">
      <c r="A85" t="s">
        <v>70</v>
      </c>
      <c r="B85" s="5" t="s">
        <v>237</v>
      </c>
      <c r="M85">
        <v>1</v>
      </c>
      <c r="CK85">
        <f t="shared" si="1"/>
        <v>1</v>
      </c>
    </row>
    <row r="86" spans="1:89" x14ac:dyDescent="0.25">
      <c r="A86" t="s">
        <v>170</v>
      </c>
      <c r="B86" s="5" t="s">
        <v>241</v>
      </c>
      <c r="BT86">
        <v>1</v>
      </c>
      <c r="CK86">
        <f t="shared" si="1"/>
        <v>1</v>
      </c>
    </row>
    <row r="87" spans="1:89" x14ac:dyDescent="0.25">
      <c r="A87" t="s">
        <v>208</v>
      </c>
      <c r="B87" s="5" t="s">
        <v>263</v>
      </c>
      <c r="BH87">
        <v>1</v>
      </c>
      <c r="BI87">
        <v>1</v>
      </c>
      <c r="BK87">
        <v>1</v>
      </c>
      <c r="CK87">
        <f t="shared" si="1"/>
        <v>3</v>
      </c>
    </row>
    <row r="88" spans="1:89" x14ac:dyDescent="0.25">
      <c r="A88" t="s">
        <v>195</v>
      </c>
      <c r="B88" s="5" t="s">
        <v>242</v>
      </c>
      <c r="CC88">
        <v>1</v>
      </c>
      <c r="CK88">
        <f t="shared" si="1"/>
        <v>1</v>
      </c>
    </row>
    <row r="89" spans="1:89" x14ac:dyDescent="0.25">
      <c r="A89" t="s">
        <v>153</v>
      </c>
      <c r="B89" s="5" t="s">
        <v>240</v>
      </c>
      <c r="AN89">
        <v>1</v>
      </c>
      <c r="BW89">
        <v>1</v>
      </c>
      <c r="CK89">
        <f t="shared" si="1"/>
        <v>2</v>
      </c>
    </row>
    <row r="90" spans="1:89" x14ac:dyDescent="0.25">
      <c r="A90" t="s">
        <v>7</v>
      </c>
      <c r="B90" s="5" t="s">
        <v>264</v>
      </c>
      <c r="AO90">
        <v>1</v>
      </c>
      <c r="AP90">
        <v>1</v>
      </c>
      <c r="AR90">
        <v>1</v>
      </c>
      <c r="AT90">
        <v>1</v>
      </c>
      <c r="AX90">
        <v>1</v>
      </c>
      <c r="AZ90">
        <v>1</v>
      </c>
      <c r="BB90">
        <v>1</v>
      </c>
      <c r="BD90">
        <v>1</v>
      </c>
      <c r="BF90">
        <v>1</v>
      </c>
      <c r="BH90">
        <v>1</v>
      </c>
      <c r="BJ90">
        <v>1</v>
      </c>
      <c r="BL90">
        <v>1</v>
      </c>
      <c r="BN90">
        <v>1</v>
      </c>
      <c r="BP90">
        <v>1</v>
      </c>
      <c r="BR90">
        <v>1</v>
      </c>
      <c r="BT90">
        <v>1</v>
      </c>
      <c r="BV90">
        <v>1</v>
      </c>
      <c r="CK90">
        <f t="shared" si="1"/>
        <v>17</v>
      </c>
    </row>
    <row r="91" spans="1:89" x14ac:dyDescent="0.25">
      <c r="A91" t="s">
        <v>100</v>
      </c>
      <c r="B91" s="5" t="s">
        <v>237</v>
      </c>
      <c r="F91">
        <v>1</v>
      </c>
      <c r="G91">
        <v>1</v>
      </c>
      <c r="P91">
        <v>1</v>
      </c>
      <c r="Q91">
        <v>1</v>
      </c>
      <c r="CK91">
        <f t="shared" si="1"/>
        <v>4</v>
      </c>
    </row>
    <row r="92" spans="1:89" x14ac:dyDescent="0.25">
      <c r="A92" t="s">
        <v>265</v>
      </c>
      <c r="B92" s="5" t="s">
        <v>266</v>
      </c>
      <c r="X92">
        <v>1</v>
      </c>
      <c r="CK92">
        <f t="shared" si="1"/>
        <v>1</v>
      </c>
    </row>
    <row r="93" spans="1:89" x14ac:dyDescent="0.25">
      <c r="A93" t="s">
        <v>39</v>
      </c>
      <c r="B93" s="5" t="s">
        <v>237</v>
      </c>
      <c r="E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AJ93">
        <v>1</v>
      </c>
      <c r="AK93">
        <v>1</v>
      </c>
      <c r="CA93">
        <v>1</v>
      </c>
      <c r="CK93">
        <f t="shared" si="1"/>
        <v>10</v>
      </c>
    </row>
    <row r="94" spans="1:89" x14ac:dyDescent="0.25">
      <c r="A94" t="s">
        <v>172</v>
      </c>
      <c r="B94" s="5" t="s">
        <v>256</v>
      </c>
      <c r="BT94">
        <v>1</v>
      </c>
      <c r="CK94">
        <f t="shared" si="1"/>
        <v>1</v>
      </c>
    </row>
    <row r="95" spans="1:89" x14ac:dyDescent="0.25">
      <c r="A95" t="s">
        <v>143</v>
      </c>
      <c r="B95" s="5" t="s">
        <v>258</v>
      </c>
      <c r="AJ95">
        <v>1</v>
      </c>
      <c r="AK95">
        <v>1</v>
      </c>
      <c r="BW95">
        <v>1</v>
      </c>
      <c r="CK95">
        <f t="shared" si="1"/>
        <v>3</v>
      </c>
    </row>
    <row r="96" spans="1:89" x14ac:dyDescent="0.25">
      <c r="A96" t="s">
        <v>62</v>
      </c>
      <c r="B96" s="5" t="s">
        <v>240</v>
      </c>
      <c r="K96">
        <v>1</v>
      </c>
      <c r="CK96">
        <f t="shared" si="1"/>
        <v>1</v>
      </c>
    </row>
    <row r="97" spans="1:89" x14ac:dyDescent="0.25">
      <c r="A97" t="s">
        <v>137</v>
      </c>
      <c r="B97" s="5" t="s">
        <v>246</v>
      </c>
      <c r="AG97">
        <v>1</v>
      </c>
      <c r="CK97">
        <f t="shared" si="1"/>
        <v>1</v>
      </c>
    </row>
    <row r="98" spans="1:89" x14ac:dyDescent="0.25">
      <c r="A98" t="s">
        <v>54</v>
      </c>
      <c r="B98" s="5" t="s">
        <v>237</v>
      </c>
      <c r="I98">
        <v>1</v>
      </c>
      <c r="CK98">
        <f t="shared" si="1"/>
        <v>1</v>
      </c>
    </row>
    <row r="99" spans="1:89" x14ac:dyDescent="0.25">
      <c r="A99" t="s">
        <v>44</v>
      </c>
      <c r="B99" s="5" t="s">
        <v>237</v>
      </c>
      <c r="F99">
        <v>1</v>
      </c>
      <c r="G99">
        <v>1</v>
      </c>
      <c r="CK99">
        <f t="shared" si="1"/>
        <v>2</v>
      </c>
    </row>
    <row r="100" spans="1:89" x14ac:dyDescent="0.25">
      <c r="A100" t="s">
        <v>127</v>
      </c>
      <c r="B100" s="5" t="s">
        <v>262</v>
      </c>
      <c r="AC100">
        <v>1</v>
      </c>
      <c r="CA100">
        <v>1</v>
      </c>
      <c r="CC100">
        <v>1</v>
      </c>
      <c r="CK100">
        <f t="shared" si="1"/>
        <v>3</v>
      </c>
    </row>
    <row r="101" spans="1:89" x14ac:dyDescent="0.25">
      <c r="A101" t="s">
        <v>43</v>
      </c>
      <c r="B101" s="5" t="s">
        <v>237</v>
      </c>
      <c r="D101">
        <v>1</v>
      </c>
      <c r="E101">
        <v>1</v>
      </c>
      <c r="F101">
        <v>1</v>
      </c>
      <c r="H101">
        <v>1</v>
      </c>
      <c r="I101">
        <v>1</v>
      </c>
      <c r="CK101">
        <f t="shared" si="1"/>
        <v>5</v>
      </c>
    </row>
    <row r="102" spans="1:89" x14ac:dyDescent="0.25">
      <c r="A102" t="s">
        <v>47</v>
      </c>
      <c r="B102" s="5" t="s">
        <v>240</v>
      </c>
      <c r="H102">
        <v>1</v>
      </c>
      <c r="K102">
        <v>1</v>
      </c>
      <c r="L102">
        <v>1</v>
      </c>
      <c r="Y102">
        <v>1</v>
      </c>
      <c r="AA102">
        <v>1</v>
      </c>
      <c r="AB102">
        <v>1</v>
      </c>
      <c r="AG102">
        <v>1</v>
      </c>
      <c r="AH102">
        <v>1</v>
      </c>
      <c r="AO102">
        <v>1</v>
      </c>
      <c r="AP102">
        <v>1</v>
      </c>
      <c r="AV102">
        <v>1</v>
      </c>
      <c r="AW102">
        <v>1</v>
      </c>
      <c r="AX102">
        <v>1</v>
      </c>
      <c r="AY102">
        <v>1</v>
      </c>
      <c r="AZ102">
        <v>1</v>
      </c>
      <c r="BD102">
        <v>1</v>
      </c>
      <c r="BF102">
        <v>1</v>
      </c>
      <c r="BI102">
        <v>1</v>
      </c>
      <c r="BL102">
        <v>1</v>
      </c>
      <c r="BX102">
        <v>1</v>
      </c>
      <c r="BY102">
        <v>1</v>
      </c>
      <c r="CA102">
        <v>1</v>
      </c>
      <c r="CK102">
        <f t="shared" si="1"/>
        <v>22</v>
      </c>
    </row>
    <row r="103" spans="1:89" x14ac:dyDescent="0.25">
      <c r="A103" t="s">
        <v>146</v>
      </c>
      <c r="B103" s="5" t="s">
        <v>241</v>
      </c>
      <c r="AJ103">
        <v>1</v>
      </c>
      <c r="AV103">
        <v>1</v>
      </c>
      <c r="CK103">
        <f t="shared" si="1"/>
        <v>2</v>
      </c>
    </row>
    <row r="104" spans="1:89" x14ac:dyDescent="0.25">
      <c r="A104" t="s">
        <v>223</v>
      </c>
      <c r="B104" s="5" t="s">
        <v>267</v>
      </c>
      <c r="AW104">
        <v>1</v>
      </c>
      <c r="CK104">
        <f t="shared" si="1"/>
        <v>1</v>
      </c>
    </row>
    <row r="105" spans="1:89" x14ac:dyDescent="0.25">
      <c r="A105" t="s">
        <v>120</v>
      </c>
      <c r="B105" s="5" t="s">
        <v>240</v>
      </c>
      <c r="Y105">
        <v>1</v>
      </c>
      <c r="AD105">
        <v>1</v>
      </c>
      <c r="AM105">
        <v>1</v>
      </c>
      <c r="BD105">
        <v>1</v>
      </c>
      <c r="BI105">
        <v>1</v>
      </c>
      <c r="CK105">
        <f t="shared" si="1"/>
        <v>5</v>
      </c>
    </row>
    <row r="106" spans="1:89" x14ac:dyDescent="0.25">
      <c r="A106" t="s">
        <v>221</v>
      </c>
      <c r="B106" s="5" t="s">
        <v>246</v>
      </c>
      <c r="AX106">
        <v>1</v>
      </c>
      <c r="BE106">
        <v>1</v>
      </c>
      <c r="CK106">
        <f t="shared" si="1"/>
        <v>2</v>
      </c>
    </row>
    <row r="107" spans="1:89" x14ac:dyDescent="0.25">
      <c r="A107" t="s">
        <v>93</v>
      </c>
      <c r="B107" s="5" t="s">
        <v>246</v>
      </c>
      <c r="AS107">
        <v>1</v>
      </c>
      <c r="CK107">
        <f t="shared" si="1"/>
        <v>1</v>
      </c>
    </row>
    <row r="108" spans="1:89" x14ac:dyDescent="0.25">
      <c r="A108" t="s">
        <v>90</v>
      </c>
      <c r="B108" s="5" t="s">
        <v>250</v>
      </c>
      <c r="P108">
        <v>1</v>
      </c>
      <c r="AM108">
        <v>1</v>
      </c>
      <c r="CK108">
        <f t="shared" si="1"/>
        <v>2</v>
      </c>
    </row>
    <row r="109" spans="1:89" x14ac:dyDescent="0.25">
      <c r="A109" t="s">
        <v>192</v>
      </c>
      <c r="B109" s="5" t="s">
        <v>251</v>
      </c>
      <c r="BZ109">
        <v>1</v>
      </c>
      <c r="CB109">
        <v>1</v>
      </c>
      <c r="CC109">
        <v>1</v>
      </c>
      <c r="CK109">
        <f t="shared" si="1"/>
        <v>3</v>
      </c>
    </row>
    <row r="110" spans="1:89" x14ac:dyDescent="0.25">
      <c r="A110" t="s">
        <v>49</v>
      </c>
      <c r="B110" s="5" t="s">
        <v>237</v>
      </c>
      <c r="H110">
        <v>1</v>
      </c>
      <c r="AH110">
        <v>1</v>
      </c>
      <c r="CK110">
        <f t="shared" si="1"/>
        <v>2</v>
      </c>
    </row>
    <row r="111" spans="1:89" x14ac:dyDescent="0.25">
      <c r="A111" t="s">
        <v>97</v>
      </c>
      <c r="B111" s="5" t="s">
        <v>240</v>
      </c>
      <c r="P111">
        <v>1</v>
      </c>
      <c r="Q111">
        <v>1</v>
      </c>
      <c r="W111">
        <v>1</v>
      </c>
      <c r="X111">
        <v>1</v>
      </c>
      <c r="AM111">
        <v>1</v>
      </c>
      <c r="CK111">
        <f t="shared" si="1"/>
        <v>5</v>
      </c>
    </row>
    <row r="112" spans="1:89" x14ac:dyDescent="0.25">
      <c r="A112" t="s">
        <v>183</v>
      </c>
      <c r="B112" s="5" t="s">
        <v>240</v>
      </c>
      <c r="BN112">
        <v>1</v>
      </c>
      <c r="CK112">
        <f t="shared" si="1"/>
        <v>1</v>
      </c>
    </row>
    <row r="113" spans="1:89" x14ac:dyDescent="0.25">
      <c r="A113" t="s">
        <v>28</v>
      </c>
      <c r="B113" s="5" t="s">
        <v>241</v>
      </c>
      <c r="AQ113">
        <v>1</v>
      </c>
      <c r="AR113">
        <v>1</v>
      </c>
      <c r="BJ113">
        <v>1</v>
      </c>
      <c r="CK113">
        <f t="shared" si="1"/>
        <v>3</v>
      </c>
    </row>
    <row r="114" spans="1:89" x14ac:dyDescent="0.25">
      <c r="A114" t="s">
        <v>138</v>
      </c>
      <c r="B114" s="5" t="s">
        <v>268</v>
      </c>
      <c r="AG114">
        <v>1</v>
      </c>
      <c r="CK114">
        <f t="shared" si="1"/>
        <v>1</v>
      </c>
    </row>
    <row r="115" spans="1:89" x14ac:dyDescent="0.25">
      <c r="A115" t="s">
        <v>131</v>
      </c>
      <c r="B115" s="5" t="s">
        <v>259</v>
      </c>
      <c r="AE115">
        <v>1</v>
      </c>
      <c r="AF115">
        <v>1</v>
      </c>
      <c r="AG115">
        <v>1</v>
      </c>
      <c r="AH115">
        <v>1</v>
      </c>
      <c r="AI115">
        <v>1</v>
      </c>
      <c r="AM115">
        <v>1</v>
      </c>
      <c r="AN115">
        <v>1</v>
      </c>
      <c r="CK115">
        <f t="shared" si="1"/>
        <v>7</v>
      </c>
    </row>
    <row r="116" spans="1:89" x14ac:dyDescent="0.25">
      <c r="A116" t="s">
        <v>21</v>
      </c>
      <c r="B116" s="5" t="s">
        <v>241</v>
      </c>
      <c r="AU116">
        <v>1</v>
      </c>
      <c r="AZ116">
        <v>1</v>
      </c>
      <c r="CK116">
        <f t="shared" si="1"/>
        <v>2</v>
      </c>
    </row>
    <row r="117" spans="1:89" x14ac:dyDescent="0.25">
      <c r="A117" t="s">
        <v>85</v>
      </c>
      <c r="B117" s="5" t="s">
        <v>237</v>
      </c>
      <c r="F117">
        <v>1</v>
      </c>
      <c r="G117">
        <v>1</v>
      </c>
      <c r="H117">
        <v>1</v>
      </c>
      <c r="J117">
        <v>1</v>
      </c>
      <c r="P117">
        <v>1</v>
      </c>
      <c r="X117">
        <v>1</v>
      </c>
      <c r="CK117">
        <f t="shared" si="1"/>
        <v>6</v>
      </c>
    </row>
    <row r="118" spans="1:89" x14ac:dyDescent="0.25">
      <c r="A118" t="s">
        <v>202</v>
      </c>
      <c r="B118" s="5" t="s">
        <v>251</v>
      </c>
      <c r="BY118">
        <v>1</v>
      </c>
      <c r="CK118">
        <f t="shared" si="1"/>
        <v>1</v>
      </c>
    </row>
    <row r="119" spans="1:89" x14ac:dyDescent="0.25">
      <c r="A119" t="s">
        <v>119</v>
      </c>
      <c r="B119" s="5" t="s">
        <v>237</v>
      </c>
      <c r="C119">
        <v>1</v>
      </c>
      <c r="I119">
        <v>1</v>
      </c>
      <c r="L119">
        <v>1</v>
      </c>
      <c r="M119">
        <v>1</v>
      </c>
      <c r="Y119">
        <v>1</v>
      </c>
      <c r="CB119">
        <v>1</v>
      </c>
      <c r="CK119">
        <f t="shared" si="1"/>
        <v>6</v>
      </c>
    </row>
    <row r="120" spans="1:89" x14ac:dyDescent="0.25">
      <c r="A120" t="s">
        <v>81</v>
      </c>
      <c r="B120" s="5" t="s">
        <v>237</v>
      </c>
      <c r="O120">
        <v>1</v>
      </c>
      <c r="CK120">
        <f t="shared" si="1"/>
        <v>1</v>
      </c>
    </row>
    <row r="121" spans="1:89" x14ac:dyDescent="0.25">
      <c r="A121" t="s">
        <v>116</v>
      </c>
      <c r="B121" s="5" t="s">
        <v>237</v>
      </c>
      <c r="C121">
        <v>1</v>
      </c>
      <c r="E121">
        <v>1</v>
      </c>
      <c r="G121">
        <v>1</v>
      </c>
      <c r="H121">
        <v>1</v>
      </c>
      <c r="I121">
        <v>1</v>
      </c>
      <c r="M121">
        <v>1</v>
      </c>
      <c r="N121">
        <v>1</v>
      </c>
      <c r="W121">
        <v>1</v>
      </c>
      <c r="X121">
        <v>1</v>
      </c>
      <c r="AF121">
        <v>1</v>
      </c>
      <c r="AG121">
        <v>1</v>
      </c>
      <c r="AU121">
        <v>1</v>
      </c>
      <c r="AY121">
        <v>1</v>
      </c>
      <c r="BC121">
        <v>1</v>
      </c>
      <c r="BE121">
        <v>1</v>
      </c>
      <c r="BF121">
        <v>1</v>
      </c>
      <c r="BG121">
        <v>1</v>
      </c>
      <c r="BH121">
        <v>1</v>
      </c>
      <c r="BI121">
        <v>1</v>
      </c>
      <c r="BK121">
        <v>1</v>
      </c>
      <c r="BL121">
        <v>1</v>
      </c>
      <c r="BM121">
        <v>1</v>
      </c>
      <c r="BO121">
        <v>1</v>
      </c>
      <c r="CK121">
        <f t="shared" si="1"/>
        <v>23</v>
      </c>
    </row>
    <row r="122" spans="1:89" x14ac:dyDescent="0.25">
      <c r="A122" t="s">
        <v>86</v>
      </c>
      <c r="B122" s="5" t="s">
        <v>243</v>
      </c>
      <c r="P122">
        <v>1</v>
      </c>
      <c r="CK122">
        <f t="shared" si="1"/>
        <v>1</v>
      </c>
    </row>
    <row r="123" spans="1:89" x14ac:dyDescent="0.25">
      <c r="A123" t="s">
        <v>194</v>
      </c>
      <c r="B123" s="5" t="s">
        <v>269</v>
      </c>
      <c r="CC123">
        <v>1</v>
      </c>
      <c r="CK123">
        <f t="shared" si="1"/>
        <v>1</v>
      </c>
    </row>
    <row r="124" spans="1:89" x14ac:dyDescent="0.25">
      <c r="A124" t="s">
        <v>3</v>
      </c>
      <c r="B124" s="5" t="s">
        <v>241</v>
      </c>
      <c r="BD124">
        <v>1</v>
      </c>
      <c r="BE124">
        <v>1</v>
      </c>
      <c r="BM124">
        <v>1</v>
      </c>
      <c r="CK124">
        <f t="shared" si="1"/>
        <v>3</v>
      </c>
    </row>
    <row r="125" spans="1:89" x14ac:dyDescent="0.25">
      <c r="A125" t="s">
        <v>34</v>
      </c>
      <c r="B125" s="5" t="s">
        <v>237</v>
      </c>
      <c r="C125">
        <v>1</v>
      </c>
      <c r="CK125">
        <f t="shared" si="1"/>
        <v>1</v>
      </c>
    </row>
    <row r="126" spans="1:89" x14ac:dyDescent="0.25">
      <c r="A126" t="s">
        <v>234</v>
      </c>
      <c r="B126" s="5" t="s">
        <v>237</v>
      </c>
      <c r="I126">
        <v>1</v>
      </c>
      <c r="J126">
        <v>1</v>
      </c>
      <c r="P126">
        <v>1</v>
      </c>
      <c r="R126">
        <v>1</v>
      </c>
      <c r="AG126">
        <v>1</v>
      </c>
      <c r="CK126">
        <f t="shared" si="1"/>
        <v>5</v>
      </c>
    </row>
    <row r="127" spans="1:89" x14ac:dyDescent="0.25">
      <c r="A127" t="s">
        <v>205</v>
      </c>
      <c r="B127" s="5" t="s">
        <v>270</v>
      </c>
      <c r="BX127">
        <v>1</v>
      </c>
      <c r="CK127">
        <f t="shared" si="1"/>
        <v>1</v>
      </c>
    </row>
    <row r="128" spans="1:89" x14ac:dyDescent="0.25">
      <c r="A128" t="s">
        <v>191</v>
      </c>
      <c r="B128" s="5" t="s">
        <v>250</v>
      </c>
      <c r="BX128">
        <v>1</v>
      </c>
      <c r="BY128">
        <v>1</v>
      </c>
      <c r="BZ128">
        <v>1</v>
      </c>
      <c r="CK128">
        <f t="shared" si="1"/>
        <v>3</v>
      </c>
    </row>
    <row r="129" spans="1:89" x14ac:dyDescent="0.25">
      <c r="A129" t="s">
        <v>23</v>
      </c>
      <c r="B129" s="5" t="s">
        <v>240</v>
      </c>
      <c r="M129">
        <v>1</v>
      </c>
      <c r="N129" s="5">
        <v>1</v>
      </c>
      <c r="T129">
        <v>1</v>
      </c>
      <c r="U129">
        <v>1</v>
      </c>
      <c r="AC129">
        <v>1</v>
      </c>
      <c r="AT129">
        <v>1</v>
      </c>
      <c r="AY129">
        <v>1</v>
      </c>
      <c r="AZ129">
        <v>1</v>
      </c>
      <c r="BA129">
        <v>1</v>
      </c>
      <c r="BB129">
        <v>1</v>
      </c>
      <c r="CK129">
        <f t="shared" si="1"/>
        <v>10</v>
      </c>
    </row>
    <row r="130" spans="1:89" x14ac:dyDescent="0.25">
      <c r="A130" t="s">
        <v>159</v>
      </c>
      <c r="B130" s="5" t="s">
        <v>266</v>
      </c>
      <c r="AQ130">
        <v>1</v>
      </c>
      <c r="CK130">
        <f t="shared" si="1"/>
        <v>1</v>
      </c>
    </row>
    <row r="131" spans="1:89" x14ac:dyDescent="0.25">
      <c r="A131" t="s">
        <v>105</v>
      </c>
      <c r="B131" s="5" t="s">
        <v>240</v>
      </c>
      <c r="R131">
        <v>1</v>
      </c>
      <c r="CK131">
        <f t="shared" si="1"/>
        <v>1</v>
      </c>
    </row>
    <row r="132" spans="1:89" x14ac:dyDescent="0.25">
      <c r="A132" t="s">
        <v>209</v>
      </c>
      <c r="B132" s="5" t="s">
        <v>266</v>
      </c>
      <c r="BB132">
        <v>1</v>
      </c>
      <c r="BC132">
        <v>1</v>
      </c>
      <c r="BI132">
        <v>1</v>
      </c>
      <c r="CK132">
        <f t="shared" ref="CK132:CK195" si="2">SUM(C132:CJ132)</f>
        <v>3</v>
      </c>
    </row>
    <row r="133" spans="1:89" x14ac:dyDescent="0.25">
      <c r="A133" t="s">
        <v>18</v>
      </c>
      <c r="B133" s="5" t="s">
        <v>240</v>
      </c>
      <c r="AB133">
        <v>1</v>
      </c>
      <c r="AI133">
        <v>1</v>
      </c>
      <c r="AQ133">
        <v>1</v>
      </c>
      <c r="AU133">
        <v>1</v>
      </c>
      <c r="AV133">
        <v>1</v>
      </c>
      <c r="AX133">
        <v>1</v>
      </c>
      <c r="BE133">
        <v>1</v>
      </c>
      <c r="CK133">
        <f t="shared" si="2"/>
        <v>7</v>
      </c>
    </row>
    <row r="134" spans="1:89" x14ac:dyDescent="0.25">
      <c r="A134" t="s">
        <v>224</v>
      </c>
      <c r="B134" s="5" t="s">
        <v>237</v>
      </c>
      <c r="AW134">
        <v>1</v>
      </c>
      <c r="CK134">
        <f t="shared" si="2"/>
        <v>1</v>
      </c>
    </row>
    <row r="135" spans="1:89" x14ac:dyDescent="0.25">
      <c r="A135" t="s">
        <v>217</v>
      </c>
      <c r="B135" s="5" t="s">
        <v>241</v>
      </c>
      <c r="AY135">
        <v>1</v>
      </c>
      <c r="CK135">
        <f t="shared" si="2"/>
        <v>1</v>
      </c>
    </row>
    <row r="136" spans="1:89" x14ac:dyDescent="0.25">
      <c r="A136" t="s">
        <v>203</v>
      </c>
      <c r="B136" s="5" t="s">
        <v>266</v>
      </c>
      <c r="BX136">
        <v>1</v>
      </c>
      <c r="CK136">
        <f t="shared" si="2"/>
        <v>1</v>
      </c>
    </row>
    <row r="137" spans="1:89" x14ac:dyDescent="0.25">
      <c r="A137" t="s">
        <v>27</v>
      </c>
      <c r="B137" s="5" t="s">
        <v>258</v>
      </c>
      <c r="AS137">
        <v>1</v>
      </c>
      <c r="CK137">
        <f t="shared" si="2"/>
        <v>1</v>
      </c>
    </row>
    <row r="138" spans="1:89" x14ac:dyDescent="0.25">
      <c r="A138" t="s">
        <v>271</v>
      </c>
      <c r="B138" s="5" t="s">
        <v>250</v>
      </c>
      <c r="BV138">
        <v>1</v>
      </c>
      <c r="CK138">
        <f t="shared" si="2"/>
        <v>1</v>
      </c>
    </row>
    <row r="139" spans="1:89" x14ac:dyDescent="0.25">
      <c r="A139" t="s">
        <v>213</v>
      </c>
      <c r="B139" s="5" t="s">
        <v>241</v>
      </c>
      <c r="BF139">
        <v>1</v>
      </c>
      <c r="CK139">
        <f t="shared" si="2"/>
        <v>1</v>
      </c>
    </row>
    <row r="140" spans="1:89" x14ac:dyDescent="0.25">
      <c r="A140" t="s">
        <v>158</v>
      </c>
      <c r="B140" s="5" t="s">
        <v>246</v>
      </c>
      <c r="AP140">
        <v>1</v>
      </c>
      <c r="AQ140">
        <v>1</v>
      </c>
      <c r="CK140">
        <f t="shared" si="2"/>
        <v>2</v>
      </c>
    </row>
    <row r="141" spans="1:89" x14ac:dyDescent="0.25">
      <c r="A141" t="s">
        <v>58</v>
      </c>
      <c r="B141" s="5" t="s">
        <v>237</v>
      </c>
      <c r="J141">
        <v>1</v>
      </c>
      <c r="K141">
        <v>1</v>
      </c>
      <c r="CK141">
        <f t="shared" si="2"/>
        <v>2</v>
      </c>
    </row>
    <row r="142" spans="1:89" x14ac:dyDescent="0.25">
      <c r="A142" t="s">
        <v>38</v>
      </c>
      <c r="B142" s="5" t="s">
        <v>237</v>
      </c>
      <c r="D142">
        <v>1</v>
      </c>
      <c r="CK142">
        <f t="shared" si="2"/>
        <v>1</v>
      </c>
    </row>
    <row r="143" spans="1:89" x14ac:dyDescent="0.25">
      <c r="A143" t="s">
        <v>212</v>
      </c>
      <c r="B143" s="5" t="s">
        <v>266</v>
      </c>
      <c r="BH143">
        <v>1</v>
      </c>
      <c r="CK143">
        <f t="shared" si="2"/>
        <v>1</v>
      </c>
    </row>
    <row r="144" spans="1:89" x14ac:dyDescent="0.25">
      <c r="A144" t="s">
        <v>231</v>
      </c>
      <c r="B144" s="5" t="s">
        <v>240</v>
      </c>
      <c r="BO144">
        <v>1</v>
      </c>
      <c r="CK144">
        <f t="shared" si="2"/>
        <v>1</v>
      </c>
    </row>
    <row r="145" spans="1:89" x14ac:dyDescent="0.25">
      <c r="A145" t="s">
        <v>178</v>
      </c>
      <c r="B145" s="5" t="s">
        <v>256</v>
      </c>
      <c r="BQ145">
        <v>1</v>
      </c>
      <c r="BZ145">
        <v>1</v>
      </c>
      <c r="CA145">
        <v>1</v>
      </c>
      <c r="CK145">
        <f t="shared" si="2"/>
        <v>3</v>
      </c>
    </row>
    <row r="146" spans="1:89" x14ac:dyDescent="0.25">
      <c r="A146" t="s">
        <v>1</v>
      </c>
      <c r="B146" s="5" t="s">
        <v>266</v>
      </c>
      <c r="BL146">
        <v>1</v>
      </c>
      <c r="BM146">
        <v>1</v>
      </c>
      <c r="CK146">
        <f t="shared" si="2"/>
        <v>2</v>
      </c>
    </row>
    <row r="147" spans="1:89" x14ac:dyDescent="0.25">
      <c r="A147" t="s">
        <v>185</v>
      </c>
      <c r="B147" s="5" t="s">
        <v>240</v>
      </c>
      <c r="BC147">
        <v>1</v>
      </c>
      <c r="BG147">
        <v>1</v>
      </c>
      <c r="BJ147">
        <v>1</v>
      </c>
      <c r="CK147">
        <f t="shared" si="2"/>
        <v>3</v>
      </c>
    </row>
    <row r="148" spans="1:89" x14ac:dyDescent="0.25">
      <c r="A148" t="s">
        <v>118</v>
      </c>
      <c r="B148" s="5" t="s">
        <v>248</v>
      </c>
      <c r="X148">
        <v>1</v>
      </c>
      <c r="CK148">
        <f t="shared" si="2"/>
        <v>1</v>
      </c>
    </row>
    <row r="149" spans="1:89" x14ac:dyDescent="0.25">
      <c r="A149" t="s">
        <v>69</v>
      </c>
      <c r="B149" s="5" t="s">
        <v>246</v>
      </c>
      <c r="M149">
        <v>1</v>
      </c>
      <c r="CK149">
        <f t="shared" si="2"/>
        <v>1</v>
      </c>
    </row>
    <row r="150" spans="1:89" x14ac:dyDescent="0.25">
      <c r="A150" t="s">
        <v>189</v>
      </c>
      <c r="B150" s="5" t="s">
        <v>240</v>
      </c>
      <c r="CG150">
        <v>1</v>
      </c>
      <c r="CK150">
        <f t="shared" si="2"/>
        <v>1</v>
      </c>
    </row>
    <row r="151" spans="1:89" x14ac:dyDescent="0.25">
      <c r="A151" t="s">
        <v>181</v>
      </c>
      <c r="B151" s="5" t="s">
        <v>247</v>
      </c>
      <c r="AW151">
        <v>1</v>
      </c>
      <c r="BC151">
        <v>1</v>
      </c>
      <c r="BD151">
        <v>1</v>
      </c>
      <c r="BO151">
        <v>1</v>
      </c>
      <c r="BP151">
        <v>1</v>
      </c>
      <c r="CK151">
        <f t="shared" si="2"/>
        <v>5</v>
      </c>
    </row>
    <row r="152" spans="1:89" x14ac:dyDescent="0.25">
      <c r="A152" t="s">
        <v>48</v>
      </c>
      <c r="B152" s="5" t="s">
        <v>237</v>
      </c>
      <c r="H152">
        <v>1</v>
      </c>
      <c r="I152">
        <v>1</v>
      </c>
      <c r="CK152">
        <f t="shared" si="2"/>
        <v>2</v>
      </c>
    </row>
    <row r="153" spans="1:89" x14ac:dyDescent="0.25">
      <c r="A153" t="s">
        <v>64</v>
      </c>
      <c r="B153" s="5" t="s">
        <v>240</v>
      </c>
      <c r="L153">
        <v>1</v>
      </c>
      <c r="M153">
        <v>1</v>
      </c>
      <c r="S153">
        <v>1</v>
      </c>
      <c r="CK153">
        <f t="shared" si="2"/>
        <v>3</v>
      </c>
    </row>
    <row r="154" spans="1:89" x14ac:dyDescent="0.25">
      <c r="A154" t="s">
        <v>167</v>
      </c>
      <c r="B154" s="5" t="s">
        <v>241</v>
      </c>
      <c r="BV154">
        <v>1</v>
      </c>
      <c r="CK154">
        <f t="shared" si="2"/>
        <v>1</v>
      </c>
    </row>
    <row r="155" spans="1:89" x14ac:dyDescent="0.25">
      <c r="A155" t="s">
        <v>83</v>
      </c>
      <c r="B155" s="5" t="s">
        <v>266</v>
      </c>
      <c r="P155">
        <v>1</v>
      </c>
      <c r="CK155">
        <f t="shared" si="2"/>
        <v>1</v>
      </c>
    </row>
    <row r="156" spans="1:89" x14ac:dyDescent="0.25">
      <c r="A156" t="s">
        <v>65</v>
      </c>
      <c r="B156" s="5" t="s">
        <v>266</v>
      </c>
      <c r="K156">
        <v>1</v>
      </c>
      <c r="L156">
        <v>1</v>
      </c>
      <c r="M156">
        <v>1</v>
      </c>
      <c r="N156">
        <v>1</v>
      </c>
      <c r="O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AA156">
        <v>1</v>
      </c>
      <c r="CK156">
        <f t="shared" si="2"/>
        <v>12</v>
      </c>
    </row>
    <row r="157" spans="1:89" x14ac:dyDescent="0.25">
      <c r="A157" t="s">
        <v>102</v>
      </c>
      <c r="B157" s="5" t="s">
        <v>237</v>
      </c>
      <c r="R157">
        <v>1</v>
      </c>
      <c r="S157">
        <v>1</v>
      </c>
      <c r="X157">
        <v>1</v>
      </c>
      <c r="AC157">
        <v>1</v>
      </c>
      <c r="CK157">
        <f t="shared" si="2"/>
        <v>4</v>
      </c>
    </row>
    <row r="158" spans="1:89" x14ac:dyDescent="0.25">
      <c r="A158" t="s">
        <v>77</v>
      </c>
      <c r="B158" s="5" t="s">
        <v>238</v>
      </c>
      <c r="O158">
        <v>1</v>
      </c>
      <c r="Q158">
        <v>1</v>
      </c>
      <c r="CK158">
        <f t="shared" si="2"/>
        <v>2</v>
      </c>
    </row>
    <row r="159" spans="1:89" x14ac:dyDescent="0.25">
      <c r="A159" t="s">
        <v>193</v>
      </c>
      <c r="B159" s="5" t="s">
        <v>238</v>
      </c>
      <c r="CC159">
        <v>1</v>
      </c>
      <c r="CK159">
        <f t="shared" si="2"/>
        <v>1</v>
      </c>
    </row>
    <row r="160" spans="1:89" x14ac:dyDescent="0.25">
      <c r="A160" t="s">
        <v>37</v>
      </c>
      <c r="B160" s="5" t="s">
        <v>237</v>
      </c>
      <c r="D160">
        <v>1</v>
      </c>
      <c r="E160">
        <v>1</v>
      </c>
      <c r="H160">
        <v>1</v>
      </c>
      <c r="Q160">
        <v>1</v>
      </c>
      <c r="CK160">
        <f t="shared" si="2"/>
        <v>4</v>
      </c>
    </row>
    <row r="161" spans="1:89" x14ac:dyDescent="0.25">
      <c r="A161" t="s">
        <v>4</v>
      </c>
      <c r="B161" s="5" t="s">
        <v>240</v>
      </c>
      <c r="BM161">
        <v>1</v>
      </c>
      <c r="CK161">
        <f t="shared" si="2"/>
        <v>1</v>
      </c>
    </row>
    <row r="162" spans="1:89" x14ac:dyDescent="0.25">
      <c r="A162" t="s">
        <v>42</v>
      </c>
      <c r="B162" s="5" t="s">
        <v>237</v>
      </c>
      <c r="E162">
        <v>1</v>
      </c>
      <c r="CK162">
        <f t="shared" si="2"/>
        <v>1</v>
      </c>
    </row>
    <row r="163" spans="1:89" x14ac:dyDescent="0.25">
      <c r="A163" t="s">
        <v>233</v>
      </c>
      <c r="B163" s="5" t="s">
        <v>258</v>
      </c>
      <c r="P163">
        <v>1</v>
      </c>
      <c r="Q163">
        <v>1</v>
      </c>
      <c r="R163">
        <v>1</v>
      </c>
      <c r="S163">
        <v>1</v>
      </c>
      <c r="T163">
        <v>1</v>
      </c>
      <c r="V163">
        <v>1</v>
      </c>
      <c r="AA163">
        <v>1</v>
      </c>
      <c r="AB163">
        <v>1</v>
      </c>
      <c r="AI163">
        <v>1</v>
      </c>
      <c r="AL163">
        <v>1</v>
      </c>
      <c r="AM163">
        <v>1</v>
      </c>
      <c r="AP163">
        <v>1</v>
      </c>
      <c r="BX163">
        <v>1</v>
      </c>
      <c r="CA163">
        <v>1</v>
      </c>
      <c r="CC163">
        <v>1</v>
      </c>
      <c r="CK163">
        <f t="shared" si="2"/>
        <v>15</v>
      </c>
    </row>
    <row r="164" spans="1:89" x14ac:dyDescent="0.25">
      <c r="A164" t="s">
        <v>95</v>
      </c>
      <c r="B164" s="5" t="s">
        <v>249</v>
      </c>
      <c r="AD164">
        <v>1</v>
      </c>
      <c r="BM164">
        <v>1</v>
      </c>
      <c r="BN164">
        <v>1</v>
      </c>
      <c r="BO164">
        <v>1</v>
      </c>
      <c r="CK164">
        <f t="shared" si="2"/>
        <v>4</v>
      </c>
    </row>
    <row r="165" spans="1:89" x14ac:dyDescent="0.25">
      <c r="A165" t="s">
        <v>20</v>
      </c>
      <c r="B165" s="5" t="s">
        <v>240</v>
      </c>
      <c r="Z165">
        <v>1</v>
      </c>
      <c r="AL165">
        <v>1</v>
      </c>
      <c r="AR165">
        <v>1</v>
      </c>
      <c r="AU165">
        <v>1</v>
      </c>
      <c r="AW165">
        <v>1</v>
      </c>
      <c r="BF165">
        <v>1</v>
      </c>
      <c r="BR165">
        <v>1</v>
      </c>
      <c r="CK165">
        <f t="shared" si="2"/>
        <v>7</v>
      </c>
    </row>
    <row r="166" spans="1:89" x14ac:dyDescent="0.25">
      <c r="A166" t="s">
        <v>59</v>
      </c>
      <c r="B166" s="5" t="s">
        <v>237</v>
      </c>
      <c r="J166">
        <v>1</v>
      </c>
      <c r="CK166">
        <f t="shared" si="2"/>
        <v>1</v>
      </c>
    </row>
    <row r="167" spans="1:89" x14ac:dyDescent="0.25">
      <c r="A167" t="s">
        <v>67</v>
      </c>
      <c r="B167" s="5" t="s">
        <v>246</v>
      </c>
      <c r="L167">
        <v>1</v>
      </c>
      <c r="CK167">
        <f t="shared" si="2"/>
        <v>1</v>
      </c>
    </row>
    <row r="168" spans="1:89" x14ac:dyDescent="0.25">
      <c r="A168" t="s">
        <v>182</v>
      </c>
      <c r="B168" s="5" t="s">
        <v>240</v>
      </c>
      <c r="BD168">
        <v>1</v>
      </c>
      <c r="BP168">
        <v>1</v>
      </c>
      <c r="BU168">
        <v>1</v>
      </c>
      <c r="CK168">
        <f t="shared" si="2"/>
        <v>3</v>
      </c>
    </row>
    <row r="169" spans="1:89" x14ac:dyDescent="0.25">
      <c r="A169" t="s">
        <v>76</v>
      </c>
      <c r="B169" s="5" t="s">
        <v>237</v>
      </c>
      <c r="N169">
        <v>1</v>
      </c>
      <c r="CK169">
        <f t="shared" si="2"/>
        <v>1</v>
      </c>
    </row>
    <row r="170" spans="1:89" x14ac:dyDescent="0.25">
      <c r="A170" t="s">
        <v>273</v>
      </c>
      <c r="B170" s="5" t="s">
        <v>272</v>
      </c>
      <c r="BQ170">
        <v>1</v>
      </c>
      <c r="CK170">
        <f t="shared" si="2"/>
        <v>1</v>
      </c>
    </row>
    <row r="171" spans="1:89" x14ac:dyDescent="0.25">
      <c r="A171" t="s">
        <v>207</v>
      </c>
      <c r="B171" s="5" t="s">
        <v>256</v>
      </c>
      <c r="BK171">
        <v>1</v>
      </c>
      <c r="CK171">
        <f t="shared" si="2"/>
        <v>1</v>
      </c>
    </row>
    <row r="172" spans="1:89" x14ac:dyDescent="0.25">
      <c r="A172" t="s">
        <v>198</v>
      </c>
      <c r="B172" s="5" t="s">
        <v>256</v>
      </c>
      <c r="CB172">
        <v>1</v>
      </c>
      <c r="CK172">
        <f t="shared" si="2"/>
        <v>1</v>
      </c>
    </row>
    <row r="173" spans="1:89" x14ac:dyDescent="0.25">
      <c r="A173" t="s">
        <v>10</v>
      </c>
      <c r="B173" s="5" t="s">
        <v>256</v>
      </c>
      <c r="BO173">
        <v>1</v>
      </c>
      <c r="CK173">
        <f t="shared" si="2"/>
        <v>1</v>
      </c>
    </row>
    <row r="174" spans="1:89" x14ac:dyDescent="0.25">
      <c r="A174" t="s">
        <v>80</v>
      </c>
      <c r="B174" s="5" t="s">
        <v>237</v>
      </c>
      <c r="D174">
        <v>1</v>
      </c>
      <c r="E174">
        <v>1</v>
      </c>
      <c r="F174">
        <v>1</v>
      </c>
      <c r="H174">
        <v>1</v>
      </c>
      <c r="O174">
        <v>1</v>
      </c>
      <c r="CK174">
        <f t="shared" si="2"/>
        <v>5</v>
      </c>
    </row>
    <row r="175" spans="1:89" x14ac:dyDescent="0.25">
      <c r="A175" t="s">
        <v>110</v>
      </c>
      <c r="B175" s="5" t="s">
        <v>237</v>
      </c>
      <c r="T175">
        <v>1</v>
      </c>
      <c r="U175">
        <v>1</v>
      </c>
      <c r="W175">
        <v>1</v>
      </c>
      <c r="CK175">
        <f t="shared" si="2"/>
        <v>3</v>
      </c>
    </row>
    <row r="176" spans="1:89" x14ac:dyDescent="0.25">
      <c r="A176" t="s">
        <v>132</v>
      </c>
      <c r="B176" s="5" t="s">
        <v>237</v>
      </c>
      <c r="AE176">
        <v>1</v>
      </c>
      <c r="AQ176">
        <v>1</v>
      </c>
      <c r="AZ176">
        <v>1</v>
      </c>
      <c r="BA176">
        <v>1</v>
      </c>
      <c r="CK176">
        <f t="shared" si="2"/>
        <v>4</v>
      </c>
    </row>
    <row r="177" spans="1:89" x14ac:dyDescent="0.25">
      <c r="A177" t="s">
        <v>112</v>
      </c>
      <c r="B177" s="5" t="s">
        <v>237</v>
      </c>
      <c r="U177">
        <v>1</v>
      </c>
      <c r="CK177">
        <f t="shared" si="2"/>
        <v>1</v>
      </c>
    </row>
    <row r="178" spans="1:89" x14ac:dyDescent="0.25">
      <c r="A178" t="s">
        <v>129</v>
      </c>
      <c r="B178" s="5" t="s">
        <v>237</v>
      </c>
      <c r="AD178">
        <v>1</v>
      </c>
      <c r="CK178">
        <f t="shared" si="2"/>
        <v>1</v>
      </c>
    </row>
    <row r="179" spans="1:89" x14ac:dyDescent="0.25">
      <c r="A179" t="s">
        <v>121</v>
      </c>
      <c r="B179" s="5" t="s">
        <v>237</v>
      </c>
      <c r="Z179">
        <v>1</v>
      </c>
      <c r="CK179">
        <f t="shared" si="2"/>
        <v>1</v>
      </c>
    </row>
    <row r="180" spans="1:89" x14ac:dyDescent="0.25">
      <c r="A180" t="s">
        <v>109</v>
      </c>
      <c r="B180" s="5" t="s">
        <v>237</v>
      </c>
      <c r="T180">
        <v>1</v>
      </c>
      <c r="U180">
        <v>1</v>
      </c>
      <c r="V180">
        <v>1</v>
      </c>
      <c r="Y180">
        <v>1</v>
      </c>
      <c r="Z180">
        <v>1</v>
      </c>
      <c r="AA180">
        <v>1</v>
      </c>
      <c r="AI180">
        <v>1</v>
      </c>
      <c r="CK180">
        <f t="shared" si="2"/>
        <v>7</v>
      </c>
    </row>
    <row r="181" spans="1:89" x14ac:dyDescent="0.25">
      <c r="A181" t="s">
        <v>115</v>
      </c>
      <c r="B181" s="5" t="s">
        <v>237</v>
      </c>
      <c r="V181">
        <v>1</v>
      </c>
      <c r="CK181">
        <f t="shared" si="2"/>
        <v>1</v>
      </c>
    </row>
    <row r="182" spans="1:89" x14ac:dyDescent="0.25">
      <c r="A182" t="s">
        <v>122</v>
      </c>
      <c r="B182" s="5" t="s">
        <v>237</v>
      </c>
      <c r="Z182">
        <v>1</v>
      </c>
      <c r="CK182">
        <f t="shared" si="2"/>
        <v>1</v>
      </c>
    </row>
    <row r="183" spans="1:89" x14ac:dyDescent="0.25">
      <c r="A183" t="s">
        <v>2</v>
      </c>
      <c r="B183" s="5" t="s">
        <v>260</v>
      </c>
      <c r="BM183">
        <v>1</v>
      </c>
      <c r="CK183">
        <f t="shared" si="2"/>
        <v>1</v>
      </c>
    </row>
    <row r="184" spans="1:89" x14ac:dyDescent="0.25">
      <c r="A184" t="s">
        <v>274</v>
      </c>
      <c r="B184" s="5" t="s">
        <v>242</v>
      </c>
      <c r="BC184">
        <v>1</v>
      </c>
      <c r="CK184">
        <f t="shared" si="2"/>
        <v>1</v>
      </c>
    </row>
    <row r="185" spans="1:89" x14ac:dyDescent="0.25">
      <c r="A185" t="s">
        <v>149</v>
      </c>
      <c r="B185" s="5" t="s">
        <v>237</v>
      </c>
      <c r="AL185">
        <v>1</v>
      </c>
      <c r="AM185">
        <v>1</v>
      </c>
      <c r="CK185">
        <f t="shared" si="2"/>
        <v>2</v>
      </c>
    </row>
    <row r="186" spans="1:89" x14ac:dyDescent="0.25">
      <c r="A186" t="s">
        <v>196</v>
      </c>
      <c r="B186" s="5" t="s">
        <v>237</v>
      </c>
      <c r="BZ186">
        <v>1</v>
      </c>
      <c r="CB186">
        <v>1</v>
      </c>
      <c r="CK186">
        <f t="shared" si="2"/>
        <v>2</v>
      </c>
    </row>
    <row r="187" spans="1:89" x14ac:dyDescent="0.25">
      <c r="A187" t="s">
        <v>25</v>
      </c>
      <c r="B187" s="5" t="s">
        <v>238</v>
      </c>
      <c r="AS187">
        <v>1</v>
      </c>
      <c r="AT187">
        <v>1</v>
      </c>
      <c r="CK187">
        <f t="shared" si="2"/>
        <v>2</v>
      </c>
    </row>
    <row r="188" spans="1:89" x14ac:dyDescent="0.25">
      <c r="A188" t="s">
        <v>200</v>
      </c>
      <c r="B188" s="5" t="s">
        <v>245</v>
      </c>
      <c r="BB188">
        <v>1</v>
      </c>
      <c r="BY188">
        <v>1</v>
      </c>
      <c r="BZ188">
        <v>1</v>
      </c>
      <c r="CK188">
        <f t="shared" si="2"/>
        <v>3</v>
      </c>
    </row>
    <row r="189" spans="1:89" x14ac:dyDescent="0.25">
      <c r="A189" t="s">
        <v>190</v>
      </c>
      <c r="B189" s="5" t="s">
        <v>259</v>
      </c>
      <c r="CG189">
        <v>1</v>
      </c>
      <c r="CK189">
        <f t="shared" si="2"/>
        <v>1</v>
      </c>
    </row>
    <row r="190" spans="1:89" x14ac:dyDescent="0.25">
      <c r="A190" t="s">
        <v>106</v>
      </c>
      <c r="B190" s="5" t="s">
        <v>240</v>
      </c>
      <c r="S190">
        <v>1</v>
      </c>
      <c r="CK190">
        <f t="shared" si="2"/>
        <v>1</v>
      </c>
    </row>
    <row r="191" spans="1:89" x14ac:dyDescent="0.25">
      <c r="A191" t="s">
        <v>22</v>
      </c>
      <c r="B191" s="5" t="s">
        <v>245</v>
      </c>
      <c r="AR191">
        <v>1</v>
      </c>
      <c r="AS191">
        <v>1</v>
      </c>
      <c r="AT191">
        <v>1</v>
      </c>
      <c r="AV191">
        <v>1</v>
      </c>
      <c r="BA191">
        <v>1</v>
      </c>
      <c r="BT191">
        <v>1</v>
      </c>
      <c r="CK191">
        <f t="shared" si="2"/>
        <v>6</v>
      </c>
    </row>
    <row r="192" spans="1:89" x14ac:dyDescent="0.25">
      <c r="A192" t="s">
        <v>222</v>
      </c>
      <c r="B192" s="5" t="s">
        <v>245</v>
      </c>
      <c r="AX192">
        <v>1</v>
      </c>
      <c r="CK192">
        <f t="shared" si="2"/>
        <v>1</v>
      </c>
    </row>
    <row r="193" spans="1:89" x14ac:dyDescent="0.25">
      <c r="A193" t="s">
        <v>168</v>
      </c>
      <c r="B193" s="5" t="s">
        <v>251</v>
      </c>
      <c r="BV193">
        <v>1</v>
      </c>
      <c r="CK193">
        <f t="shared" si="2"/>
        <v>1</v>
      </c>
    </row>
    <row r="194" spans="1:89" x14ac:dyDescent="0.25">
      <c r="A194" t="s">
        <v>169</v>
      </c>
      <c r="B194" s="5" t="s">
        <v>247</v>
      </c>
      <c r="BR194">
        <v>1</v>
      </c>
      <c r="BS194">
        <v>1</v>
      </c>
      <c r="BT194">
        <v>1</v>
      </c>
      <c r="CK194">
        <f t="shared" si="2"/>
        <v>3</v>
      </c>
    </row>
    <row r="195" spans="1:89" x14ac:dyDescent="0.25">
      <c r="A195" t="s">
        <v>103</v>
      </c>
      <c r="B195" s="5" t="s">
        <v>237</v>
      </c>
      <c r="R195">
        <v>1</v>
      </c>
      <c r="CK195">
        <f t="shared" si="2"/>
        <v>1</v>
      </c>
    </row>
    <row r="196" spans="1:89" x14ac:dyDescent="0.25">
      <c r="A196" t="s">
        <v>53</v>
      </c>
      <c r="B196" s="5" t="s">
        <v>266</v>
      </c>
      <c r="I196">
        <v>1</v>
      </c>
      <c r="CK196">
        <f t="shared" ref="CK196:CK237" si="3">SUM(C196:CJ196)</f>
        <v>1</v>
      </c>
    </row>
    <row r="197" spans="1:89" x14ac:dyDescent="0.25">
      <c r="A197" t="s">
        <v>218</v>
      </c>
      <c r="B197" s="5" t="s">
        <v>242</v>
      </c>
      <c r="AY197">
        <v>1</v>
      </c>
      <c r="CK197">
        <f t="shared" si="3"/>
        <v>1</v>
      </c>
    </row>
    <row r="198" spans="1:89" x14ac:dyDescent="0.25">
      <c r="A198" t="s">
        <v>5</v>
      </c>
      <c r="B198" s="5" t="s">
        <v>248</v>
      </c>
      <c r="U198">
        <v>1</v>
      </c>
      <c r="V198">
        <v>1</v>
      </c>
      <c r="Y198">
        <v>1</v>
      </c>
      <c r="Z198">
        <v>1</v>
      </c>
      <c r="AG198">
        <v>1</v>
      </c>
      <c r="BP198">
        <v>1</v>
      </c>
      <c r="CK198">
        <f t="shared" si="3"/>
        <v>6</v>
      </c>
    </row>
    <row r="199" spans="1:89" x14ac:dyDescent="0.25">
      <c r="A199" t="s">
        <v>124</v>
      </c>
      <c r="B199" s="5" t="s">
        <v>275</v>
      </c>
      <c r="AB199">
        <v>1</v>
      </c>
      <c r="CK199">
        <f t="shared" si="3"/>
        <v>1</v>
      </c>
    </row>
    <row r="200" spans="1:89" x14ac:dyDescent="0.25">
      <c r="A200" t="s">
        <v>136</v>
      </c>
      <c r="B200" s="5" t="s">
        <v>241</v>
      </c>
      <c r="AG200">
        <v>1</v>
      </c>
      <c r="AH200">
        <v>1</v>
      </c>
      <c r="CK200">
        <f t="shared" si="3"/>
        <v>2</v>
      </c>
    </row>
    <row r="201" spans="1:89" x14ac:dyDescent="0.25">
      <c r="A201" t="s">
        <v>50</v>
      </c>
      <c r="B201" s="5" t="s">
        <v>246</v>
      </c>
      <c r="AI201">
        <v>1</v>
      </c>
      <c r="AR201">
        <v>1</v>
      </c>
      <c r="AU201">
        <v>1</v>
      </c>
      <c r="CK201">
        <f t="shared" si="3"/>
        <v>3</v>
      </c>
    </row>
    <row r="202" spans="1:89" x14ac:dyDescent="0.25">
      <c r="A202" t="s">
        <v>26</v>
      </c>
      <c r="B202" s="5" t="s">
        <v>239</v>
      </c>
      <c r="AS202">
        <v>1</v>
      </c>
      <c r="CK202">
        <f t="shared" si="3"/>
        <v>1</v>
      </c>
    </row>
    <row r="203" spans="1:89" x14ac:dyDescent="0.25">
      <c r="A203" t="s">
        <v>9</v>
      </c>
      <c r="B203" s="5" t="s">
        <v>246</v>
      </c>
      <c r="BN203">
        <v>1</v>
      </c>
      <c r="CK203">
        <f t="shared" si="3"/>
        <v>1</v>
      </c>
    </row>
    <row r="204" spans="1:89" x14ac:dyDescent="0.25">
      <c r="A204" t="s">
        <v>12</v>
      </c>
      <c r="B204" s="5" t="s">
        <v>237</v>
      </c>
      <c r="BQ204">
        <v>1</v>
      </c>
      <c r="BR204">
        <v>1</v>
      </c>
      <c r="BS204">
        <v>1</v>
      </c>
      <c r="BT204">
        <v>1</v>
      </c>
      <c r="BU204">
        <v>1</v>
      </c>
      <c r="BV204">
        <v>1</v>
      </c>
      <c r="BW204">
        <v>1</v>
      </c>
      <c r="BX204">
        <v>1</v>
      </c>
      <c r="BY204">
        <v>1</v>
      </c>
      <c r="BZ204">
        <v>1</v>
      </c>
      <c r="CA204">
        <v>1</v>
      </c>
      <c r="CB204">
        <v>1</v>
      </c>
      <c r="CC204">
        <v>1</v>
      </c>
      <c r="CG204">
        <v>1</v>
      </c>
      <c r="CK204">
        <f t="shared" si="3"/>
        <v>14</v>
      </c>
    </row>
    <row r="205" spans="1:89" x14ac:dyDescent="0.25">
      <c r="A205" t="s">
        <v>229</v>
      </c>
      <c r="B205" s="5" t="s">
        <v>237</v>
      </c>
      <c r="I205">
        <v>1</v>
      </c>
      <c r="CK205">
        <f t="shared" si="3"/>
        <v>1</v>
      </c>
    </row>
    <row r="206" spans="1:89" x14ac:dyDescent="0.25">
      <c r="A206" t="s">
        <v>99</v>
      </c>
      <c r="B206" s="5" t="s">
        <v>237</v>
      </c>
      <c r="Q206">
        <v>1</v>
      </c>
      <c r="CK206">
        <f t="shared" si="3"/>
        <v>1</v>
      </c>
    </row>
    <row r="207" spans="1:89" x14ac:dyDescent="0.25">
      <c r="A207" t="s">
        <v>201</v>
      </c>
      <c r="B207" s="5" t="s">
        <v>255</v>
      </c>
      <c r="BY207">
        <v>1</v>
      </c>
      <c r="CK207">
        <f t="shared" si="3"/>
        <v>1</v>
      </c>
    </row>
    <row r="208" spans="1:89" x14ac:dyDescent="0.25">
      <c r="A208" t="s">
        <v>96</v>
      </c>
      <c r="B208" s="5" t="s">
        <v>240</v>
      </c>
      <c r="Q208">
        <v>1</v>
      </c>
      <c r="V208">
        <v>1</v>
      </c>
      <c r="W208">
        <v>1</v>
      </c>
      <c r="BL208">
        <v>1</v>
      </c>
      <c r="BZ208">
        <v>1</v>
      </c>
      <c r="CK208">
        <f t="shared" si="3"/>
        <v>5</v>
      </c>
    </row>
    <row r="209" spans="1:89" x14ac:dyDescent="0.25">
      <c r="A209" t="s">
        <v>135</v>
      </c>
      <c r="B209" s="5" t="s">
        <v>251</v>
      </c>
      <c r="AG209">
        <v>1</v>
      </c>
      <c r="AH209">
        <v>1</v>
      </c>
      <c r="CK209">
        <f t="shared" si="3"/>
        <v>2</v>
      </c>
    </row>
    <row r="210" spans="1:89" x14ac:dyDescent="0.25">
      <c r="A210" t="s">
        <v>40</v>
      </c>
      <c r="B210" s="5" t="s">
        <v>237</v>
      </c>
      <c r="E210">
        <v>1</v>
      </c>
      <c r="CK210">
        <f t="shared" si="3"/>
        <v>1</v>
      </c>
    </row>
    <row r="211" spans="1:89" x14ac:dyDescent="0.25">
      <c r="A211" t="s">
        <v>14</v>
      </c>
      <c r="B211" s="5" t="s">
        <v>241</v>
      </c>
      <c r="AP211">
        <v>1</v>
      </c>
      <c r="AS211">
        <v>1</v>
      </c>
      <c r="AT211">
        <v>1</v>
      </c>
      <c r="BA211">
        <v>1</v>
      </c>
      <c r="BQ211">
        <v>1</v>
      </c>
      <c r="BS211">
        <v>1</v>
      </c>
      <c r="BU211">
        <v>1</v>
      </c>
      <c r="BY211">
        <v>1</v>
      </c>
      <c r="CK211">
        <f t="shared" si="3"/>
        <v>8</v>
      </c>
    </row>
    <row r="212" spans="1:89" x14ac:dyDescent="0.25">
      <c r="A212" t="s">
        <v>204</v>
      </c>
      <c r="B212" s="5" t="s">
        <v>264</v>
      </c>
      <c r="BX212">
        <v>1</v>
      </c>
      <c r="CK212">
        <f t="shared" si="3"/>
        <v>1</v>
      </c>
    </row>
    <row r="213" spans="1:89" x14ac:dyDescent="0.25">
      <c r="A213" t="s">
        <v>17</v>
      </c>
      <c r="B213" s="5" t="s">
        <v>276</v>
      </c>
      <c r="AN213">
        <v>1</v>
      </c>
      <c r="AU213">
        <v>1</v>
      </c>
      <c r="BA213">
        <v>1</v>
      </c>
      <c r="CK213">
        <f t="shared" si="3"/>
        <v>3</v>
      </c>
    </row>
    <row r="214" spans="1:89" x14ac:dyDescent="0.25">
      <c r="A214" t="s">
        <v>174</v>
      </c>
      <c r="B214" s="5" t="s">
        <v>239</v>
      </c>
      <c r="BS214">
        <v>1</v>
      </c>
      <c r="CB214">
        <v>1</v>
      </c>
      <c r="CK214">
        <f t="shared" si="3"/>
        <v>2</v>
      </c>
    </row>
    <row r="215" spans="1:89" x14ac:dyDescent="0.25">
      <c r="A215" t="s">
        <v>24</v>
      </c>
      <c r="B215" s="5" t="s">
        <v>240</v>
      </c>
      <c r="AR215">
        <v>1</v>
      </c>
      <c r="AS215">
        <v>1</v>
      </c>
      <c r="AT215">
        <v>1</v>
      </c>
      <c r="BH215">
        <v>1</v>
      </c>
      <c r="CC215">
        <v>1</v>
      </c>
      <c r="CK215">
        <f t="shared" si="3"/>
        <v>5</v>
      </c>
    </row>
    <row r="216" spans="1:89" x14ac:dyDescent="0.25">
      <c r="A216" t="s">
        <v>142</v>
      </c>
      <c r="B216" s="5" t="s">
        <v>262</v>
      </c>
      <c r="AI216">
        <v>1</v>
      </c>
      <c r="AJ216">
        <v>1</v>
      </c>
      <c r="AK216">
        <v>1</v>
      </c>
      <c r="CK216">
        <f t="shared" si="3"/>
        <v>3</v>
      </c>
    </row>
    <row r="217" spans="1:89" x14ac:dyDescent="0.25">
      <c r="A217" t="s">
        <v>219</v>
      </c>
      <c r="B217" s="5" t="s">
        <v>262</v>
      </c>
      <c r="AY217">
        <v>1</v>
      </c>
      <c r="CK217">
        <f t="shared" si="3"/>
        <v>1</v>
      </c>
    </row>
    <row r="218" spans="1:89" x14ac:dyDescent="0.25">
      <c r="A218" t="s">
        <v>188</v>
      </c>
      <c r="B218" s="5" t="s">
        <v>246</v>
      </c>
      <c r="CG218">
        <v>1</v>
      </c>
      <c r="CK218">
        <f t="shared" si="3"/>
        <v>1</v>
      </c>
    </row>
    <row r="219" spans="1:89" x14ac:dyDescent="0.25">
      <c r="A219" t="s">
        <v>72</v>
      </c>
      <c r="B219" s="5" t="s">
        <v>237</v>
      </c>
      <c r="N219">
        <v>1</v>
      </c>
      <c r="CK219">
        <f t="shared" si="3"/>
        <v>1</v>
      </c>
    </row>
    <row r="220" spans="1:89" x14ac:dyDescent="0.25">
      <c r="A220" t="s">
        <v>152</v>
      </c>
      <c r="B220" s="5" t="s">
        <v>272</v>
      </c>
      <c r="AN220">
        <v>1</v>
      </c>
      <c r="AO220">
        <v>1</v>
      </c>
      <c r="AQ220">
        <v>1</v>
      </c>
      <c r="BI220">
        <v>1</v>
      </c>
      <c r="CK220">
        <f t="shared" si="3"/>
        <v>4</v>
      </c>
    </row>
    <row r="221" spans="1:89" x14ac:dyDescent="0.25">
      <c r="A221" t="s">
        <v>157</v>
      </c>
      <c r="B221" s="5" t="s">
        <v>243</v>
      </c>
      <c r="AP221">
        <v>1</v>
      </c>
      <c r="BK221">
        <v>1</v>
      </c>
      <c r="BR221">
        <v>1</v>
      </c>
      <c r="CK221">
        <f t="shared" si="3"/>
        <v>3</v>
      </c>
    </row>
    <row r="222" spans="1:89" x14ac:dyDescent="0.25">
      <c r="A222" t="s">
        <v>140</v>
      </c>
      <c r="B222" s="5" t="s">
        <v>240</v>
      </c>
      <c r="AH222">
        <v>1</v>
      </c>
      <c r="AL222">
        <v>1</v>
      </c>
      <c r="CK222">
        <f t="shared" si="3"/>
        <v>2</v>
      </c>
    </row>
    <row r="223" spans="1:89" x14ac:dyDescent="0.25">
      <c r="A223" t="s">
        <v>123</v>
      </c>
      <c r="B223" s="5" t="s">
        <v>262</v>
      </c>
      <c r="AA223">
        <v>1</v>
      </c>
      <c r="CK223">
        <f t="shared" si="3"/>
        <v>1</v>
      </c>
    </row>
    <row r="224" spans="1:89" x14ac:dyDescent="0.25">
      <c r="A224" t="s">
        <v>13</v>
      </c>
      <c r="B224" s="5" t="s">
        <v>249</v>
      </c>
      <c r="BU224">
        <v>1</v>
      </c>
      <c r="CK224">
        <f t="shared" si="3"/>
        <v>1</v>
      </c>
    </row>
    <row r="225" spans="1:89" x14ac:dyDescent="0.25">
      <c r="A225" t="s">
        <v>107</v>
      </c>
      <c r="B225" s="5" t="s">
        <v>240</v>
      </c>
      <c r="S225">
        <v>1</v>
      </c>
      <c r="CK225">
        <f t="shared" si="3"/>
        <v>1</v>
      </c>
    </row>
    <row r="226" spans="1:89" x14ac:dyDescent="0.25">
      <c r="A226" t="s">
        <v>186</v>
      </c>
      <c r="B226" s="5" t="s">
        <v>256</v>
      </c>
      <c r="BJ226">
        <v>1</v>
      </c>
      <c r="CK226">
        <f t="shared" si="3"/>
        <v>1</v>
      </c>
    </row>
    <row r="227" spans="1:89" x14ac:dyDescent="0.25">
      <c r="A227" t="s">
        <v>160</v>
      </c>
      <c r="B227" s="5" t="s">
        <v>248</v>
      </c>
      <c r="AR227">
        <v>1</v>
      </c>
      <c r="CK227">
        <f t="shared" si="3"/>
        <v>1</v>
      </c>
    </row>
    <row r="228" spans="1:89" x14ac:dyDescent="0.25">
      <c r="A228" t="s">
        <v>98</v>
      </c>
      <c r="B228" s="5" t="s">
        <v>248</v>
      </c>
      <c r="Q228">
        <v>1</v>
      </c>
      <c r="CK228">
        <f t="shared" si="3"/>
        <v>1</v>
      </c>
    </row>
    <row r="229" spans="1:89" x14ac:dyDescent="0.25">
      <c r="A229" t="s">
        <v>230</v>
      </c>
      <c r="B229" s="5" t="s">
        <v>238</v>
      </c>
      <c r="K229">
        <v>1</v>
      </c>
      <c r="CK229">
        <f t="shared" si="3"/>
        <v>1</v>
      </c>
    </row>
    <row r="230" spans="1:89" x14ac:dyDescent="0.25">
      <c r="A230" t="s">
        <v>227</v>
      </c>
      <c r="B230" s="5" t="s">
        <v>237</v>
      </c>
      <c r="I230">
        <v>1</v>
      </c>
      <c r="J230">
        <v>1</v>
      </c>
      <c r="CK230">
        <f t="shared" si="3"/>
        <v>2</v>
      </c>
    </row>
    <row r="231" spans="1:89" x14ac:dyDescent="0.25">
      <c r="A231" t="s">
        <v>148</v>
      </c>
      <c r="B231" s="5" t="s">
        <v>241</v>
      </c>
      <c r="AL231">
        <v>1</v>
      </c>
      <c r="AN231">
        <v>1</v>
      </c>
      <c r="CK231">
        <f t="shared" si="3"/>
        <v>2</v>
      </c>
    </row>
    <row r="232" spans="1:89" x14ac:dyDescent="0.25">
      <c r="A232" t="s">
        <v>32</v>
      </c>
      <c r="B232" s="5" t="s">
        <v>237</v>
      </c>
      <c r="C232">
        <v>1</v>
      </c>
      <c r="M232">
        <v>1</v>
      </c>
      <c r="V232">
        <v>1</v>
      </c>
      <c r="CK232">
        <f t="shared" si="3"/>
        <v>3</v>
      </c>
    </row>
    <row r="233" spans="1:89" x14ac:dyDescent="0.25">
      <c r="A233" t="s">
        <v>33</v>
      </c>
      <c r="B233" s="5" t="s">
        <v>237</v>
      </c>
      <c r="C233">
        <v>1</v>
      </c>
      <c r="I233">
        <v>1</v>
      </c>
      <c r="J233">
        <v>1</v>
      </c>
      <c r="M233">
        <v>1</v>
      </c>
      <c r="N233">
        <v>1</v>
      </c>
      <c r="O233">
        <v>1</v>
      </c>
      <c r="CK233">
        <f t="shared" si="3"/>
        <v>6</v>
      </c>
    </row>
    <row r="234" spans="1:89" x14ac:dyDescent="0.25">
      <c r="A234" t="s">
        <v>68</v>
      </c>
      <c r="B234" s="5" t="s">
        <v>237</v>
      </c>
      <c r="L234">
        <v>1</v>
      </c>
      <c r="CK234">
        <f t="shared" si="3"/>
        <v>1</v>
      </c>
    </row>
    <row r="235" spans="1:89" x14ac:dyDescent="0.25">
      <c r="A235" t="s">
        <v>88</v>
      </c>
      <c r="B235" s="5" t="s">
        <v>237</v>
      </c>
      <c r="D235">
        <v>1</v>
      </c>
      <c r="E235">
        <v>1</v>
      </c>
      <c r="F235">
        <v>1</v>
      </c>
      <c r="G235">
        <v>1</v>
      </c>
      <c r="I235">
        <v>1</v>
      </c>
      <c r="J235">
        <v>1</v>
      </c>
      <c r="L235">
        <v>1</v>
      </c>
      <c r="P235">
        <v>1</v>
      </c>
      <c r="CK235">
        <f t="shared" si="3"/>
        <v>8</v>
      </c>
    </row>
    <row r="236" spans="1:89" x14ac:dyDescent="0.25">
      <c r="A236" t="s">
        <v>79</v>
      </c>
      <c r="B236" s="5" t="s">
        <v>237</v>
      </c>
      <c r="K236">
        <v>1</v>
      </c>
      <c r="O236">
        <v>1</v>
      </c>
      <c r="CK236">
        <f t="shared" si="3"/>
        <v>2</v>
      </c>
    </row>
    <row r="237" spans="1:89" x14ac:dyDescent="0.25">
      <c r="A237" t="s">
        <v>177</v>
      </c>
      <c r="B237" s="5" t="s">
        <v>237</v>
      </c>
      <c r="K237">
        <v>1</v>
      </c>
      <c r="BR237">
        <v>1</v>
      </c>
      <c r="CK237">
        <f t="shared" si="3"/>
        <v>2</v>
      </c>
    </row>
    <row r="238" spans="1:89" x14ac:dyDescent="0.25">
      <c r="CK238">
        <f t="shared" ref="CK238:CK251" si="4">SUM(C238:CJ238)</f>
        <v>0</v>
      </c>
    </row>
    <row r="239" spans="1:89" x14ac:dyDescent="0.25">
      <c r="A239" t="s">
        <v>277</v>
      </c>
      <c r="B239">
        <f>COUNTIF(B4:B237,"CHE")</f>
        <v>65</v>
      </c>
      <c r="C239" t="s">
        <v>319</v>
      </c>
      <c r="CK239">
        <f t="shared" si="4"/>
        <v>0</v>
      </c>
    </row>
    <row r="240" spans="1:89" x14ac:dyDescent="0.25">
      <c r="A240" t="s">
        <v>278</v>
      </c>
      <c r="B240">
        <f>COUNTIF(B4:B238,"ITA")</f>
        <v>31</v>
      </c>
      <c r="C240" t="s">
        <v>319</v>
      </c>
      <c r="CK240">
        <f t="shared" si="4"/>
        <v>0</v>
      </c>
    </row>
    <row r="241" spans="1:89" x14ac:dyDescent="0.25">
      <c r="A241" t="s">
        <v>279</v>
      </c>
      <c r="B241">
        <f>COUNTIF(B4:B237,"GER")</f>
        <v>14</v>
      </c>
      <c r="C241" t="s">
        <v>319</v>
      </c>
      <c r="CK241">
        <f t="shared" si="4"/>
        <v>0</v>
      </c>
    </row>
    <row r="242" spans="1:89" x14ac:dyDescent="0.25">
      <c r="A242" t="s">
        <v>280</v>
      </c>
      <c r="B242">
        <f>COUNTIF(B4:B237,"GBR")</f>
        <v>18</v>
      </c>
      <c r="C242" t="s">
        <v>319</v>
      </c>
      <c r="CK242">
        <f t="shared" si="4"/>
        <v>0</v>
      </c>
    </row>
    <row r="243" spans="1:89" x14ac:dyDescent="0.25">
      <c r="A243" t="s">
        <v>281</v>
      </c>
      <c r="B243">
        <f>COUNTIF(B4:B237,"ESP")</f>
        <v>5</v>
      </c>
      <c r="C243" t="s">
        <v>319</v>
      </c>
      <c r="CK243">
        <f t="shared" si="4"/>
        <v>0</v>
      </c>
    </row>
    <row r="244" spans="1:89" x14ac:dyDescent="0.25">
      <c r="A244" t="s">
        <v>282</v>
      </c>
      <c r="B244">
        <f>COUNTIF(B4:B237,"AUT")</f>
        <v>7</v>
      </c>
      <c r="C244" t="s">
        <v>319</v>
      </c>
      <c r="CK244">
        <f t="shared" si="4"/>
        <v>0</v>
      </c>
    </row>
    <row r="245" spans="1:89" x14ac:dyDescent="0.25">
      <c r="A245" t="s">
        <v>283</v>
      </c>
      <c r="B245">
        <f>COUNTIF(B4:B237,"BRA")</f>
        <v>11</v>
      </c>
      <c r="C245" t="s">
        <v>320</v>
      </c>
      <c r="CK245">
        <f t="shared" si="4"/>
        <v>0</v>
      </c>
    </row>
    <row r="246" spans="1:89" x14ac:dyDescent="0.25">
      <c r="A246" t="s">
        <v>284</v>
      </c>
      <c r="B246">
        <f>COUNTIF(B4:B237,"ARG")</f>
        <v>3</v>
      </c>
      <c r="C246" t="s">
        <v>320</v>
      </c>
      <c r="CK246">
        <f t="shared" si="4"/>
        <v>0</v>
      </c>
    </row>
    <row r="247" spans="1:89" x14ac:dyDescent="0.25">
      <c r="A247" t="s">
        <v>285</v>
      </c>
      <c r="B247">
        <f>COUNTIF(B4:B237,"PRY")</f>
        <v>1</v>
      </c>
      <c r="C247" t="s">
        <v>320</v>
      </c>
      <c r="CK247">
        <f t="shared" si="4"/>
        <v>0</v>
      </c>
    </row>
    <row r="248" spans="1:89" x14ac:dyDescent="0.25">
      <c r="A248" t="s">
        <v>286</v>
      </c>
      <c r="B248">
        <f>COUNTIF(B4:B237,"JPN")</f>
        <v>2</v>
      </c>
      <c r="C248" t="s">
        <v>321</v>
      </c>
      <c r="CK248">
        <f t="shared" si="4"/>
        <v>0</v>
      </c>
    </row>
    <row r="249" spans="1:89" x14ac:dyDescent="0.25">
      <c r="A249" t="s">
        <v>287</v>
      </c>
      <c r="B249">
        <f>COUNTIF(B4:B237,"USA")</f>
        <v>2</v>
      </c>
      <c r="C249" t="s">
        <v>322</v>
      </c>
      <c r="CK249">
        <f t="shared" si="4"/>
        <v>0</v>
      </c>
    </row>
    <row r="250" spans="1:89" x14ac:dyDescent="0.25">
      <c r="A250" t="s">
        <v>288</v>
      </c>
      <c r="B250">
        <f>COUNTIF(B4:B237,"SEN")</f>
        <v>2</v>
      </c>
      <c r="C250" t="s">
        <v>323</v>
      </c>
      <c r="CK250">
        <f t="shared" si="4"/>
        <v>0</v>
      </c>
    </row>
    <row r="251" spans="1:89" x14ac:dyDescent="0.25">
      <c r="A251" t="s">
        <v>289</v>
      </c>
      <c r="B251">
        <f>COUNTIF(B4:B237,"ZWE")</f>
        <v>1</v>
      </c>
      <c r="C251" t="s">
        <v>323</v>
      </c>
      <c r="CK251">
        <f t="shared" si="4"/>
        <v>0</v>
      </c>
    </row>
    <row r="252" spans="1:89" x14ac:dyDescent="0.25">
      <c r="A252" t="s">
        <v>290</v>
      </c>
      <c r="B252">
        <f>COUNTIF(B4:B237,"DNK")</f>
        <v>4</v>
      </c>
      <c r="C252" t="s">
        <v>319</v>
      </c>
    </row>
    <row r="253" spans="1:89" x14ac:dyDescent="0.25">
      <c r="A253" t="s">
        <v>291</v>
      </c>
      <c r="B253">
        <f>COUNTIF(B4:B237,"CZE")</f>
        <v>6</v>
      </c>
      <c r="C253" t="s">
        <v>319</v>
      </c>
    </row>
    <row r="254" spans="1:89" x14ac:dyDescent="0.25">
      <c r="A254" t="s">
        <v>292</v>
      </c>
      <c r="B254">
        <f>COUNTIF(B4:B237,"SRB")</f>
        <v>5</v>
      </c>
      <c r="C254" t="s">
        <v>319</v>
      </c>
    </row>
    <row r="255" spans="1:89" x14ac:dyDescent="0.25">
      <c r="A255" t="s">
        <v>293</v>
      </c>
      <c r="B255">
        <f>COUNTIF(B4:B237,"HRV")</f>
        <v>5</v>
      </c>
      <c r="C255" t="s">
        <v>319</v>
      </c>
    </row>
    <row r="256" spans="1:89" x14ac:dyDescent="0.25">
      <c r="A256" t="s">
        <v>294</v>
      </c>
      <c r="B256">
        <f>COUNTIF(B4:B237,"HUN")</f>
        <v>5</v>
      </c>
      <c r="C256" t="s">
        <v>319</v>
      </c>
    </row>
    <row r="257" spans="1:3" x14ac:dyDescent="0.25">
      <c r="A257" t="s">
        <v>295</v>
      </c>
      <c r="B257">
        <f>COUNTIF(B4:B237,"MKD")</f>
        <v>1</v>
      </c>
      <c r="C257" t="s">
        <v>319</v>
      </c>
    </row>
    <row r="258" spans="1:3" x14ac:dyDescent="0.25">
      <c r="A258" t="s">
        <v>296</v>
      </c>
      <c r="B258">
        <f>COUNTIF(B4:B237,"SVK")</f>
        <v>1</v>
      </c>
      <c r="C258" t="s">
        <v>319</v>
      </c>
    </row>
    <row r="259" spans="1:3" x14ac:dyDescent="0.25">
      <c r="A259" t="s">
        <v>297</v>
      </c>
      <c r="B259">
        <f>COUNTIF(B4:B237,"GRC")</f>
        <v>1</v>
      </c>
      <c r="C259" t="s">
        <v>319</v>
      </c>
    </row>
    <row r="260" spans="1:3" x14ac:dyDescent="0.25">
      <c r="A260" t="s">
        <v>298</v>
      </c>
      <c r="B260">
        <f>COUNTIF(B4:B237,"POR")</f>
        <v>5</v>
      </c>
      <c r="C260" t="s">
        <v>319</v>
      </c>
    </row>
    <row r="261" spans="1:3" x14ac:dyDescent="0.25">
      <c r="A261" t="s">
        <v>299</v>
      </c>
      <c r="B261">
        <f>COUNTIF(B4:B237,"BEL")</f>
        <v>5</v>
      </c>
      <c r="C261" t="s">
        <v>319</v>
      </c>
    </row>
    <row r="262" spans="1:3" x14ac:dyDescent="0.25">
      <c r="A262" t="s">
        <v>300</v>
      </c>
      <c r="B262">
        <f>COUNTIF(B4:B237,"AGO")</f>
        <v>1</v>
      </c>
      <c r="C262" t="s">
        <v>323</v>
      </c>
    </row>
    <row r="263" spans="1:3" x14ac:dyDescent="0.25">
      <c r="A263" t="s">
        <v>301</v>
      </c>
      <c r="B263">
        <f>COUNTIF(B4:B237,"MEX")</f>
        <v>2</v>
      </c>
      <c r="C263" t="s">
        <v>324</v>
      </c>
    </row>
    <row r="264" spans="1:3" x14ac:dyDescent="0.25">
      <c r="A264" t="s">
        <v>302</v>
      </c>
      <c r="B264">
        <f>COUNTIF(B4:B237,"PRK")</f>
        <v>1</v>
      </c>
      <c r="C264" t="s">
        <v>321</v>
      </c>
    </row>
    <row r="265" spans="1:3" x14ac:dyDescent="0.25">
      <c r="A265" t="s">
        <v>303</v>
      </c>
      <c r="B265">
        <f>COUNTIF(B4:B237,"BGR")</f>
        <v>3</v>
      </c>
      <c r="C265" t="s">
        <v>319</v>
      </c>
    </row>
    <row r="266" spans="1:3" x14ac:dyDescent="0.25">
      <c r="A266" t="s">
        <v>304</v>
      </c>
      <c r="B266">
        <f>COUNTIF(B4:B237,"RUS")</f>
        <v>6</v>
      </c>
      <c r="C266" t="s">
        <v>319</v>
      </c>
    </row>
    <row r="267" spans="1:3" x14ac:dyDescent="0.25">
      <c r="A267" t="s">
        <v>305</v>
      </c>
      <c r="B267">
        <f>COUNTIF(B4:B237,"SWE")</f>
        <v>1</v>
      </c>
      <c r="C267" t="s">
        <v>319</v>
      </c>
    </row>
    <row r="268" spans="1:3" x14ac:dyDescent="0.25">
      <c r="A268" t="s">
        <v>306</v>
      </c>
      <c r="B268">
        <f>COUNTIF(B4:B237,"FRA")</f>
        <v>9</v>
      </c>
      <c r="C268" t="s">
        <v>319</v>
      </c>
    </row>
    <row r="269" spans="1:3" x14ac:dyDescent="0.25">
      <c r="A269" t="s">
        <v>307</v>
      </c>
      <c r="B269">
        <f>COUNTIF(B4:B237,"TUN")</f>
        <v>1</v>
      </c>
      <c r="C269" t="s">
        <v>323</v>
      </c>
    </row>
    <row r="270" spans="1:3" x14ac:dyDescent="0.25">
      <c r="A270" t="s">
        <v>308</v>
      </c>
      <c r="B270">
        <f>COUNTIF(B4:B237,"TUR")</f>
        <v>1</v>
      </c>
      <c r="C270" t="s">
        <v>319</v>
      </c>
    </row>
    <row r="271" spans="1:3" x14ac:dyDescent="0.25">
      <c r="A271" t="s">
        <v>309</v>
      </c>
      <c r="B271">
        <f>COUNTIF(B4:B237,"NLD")</f>
        <v>6</v>
      </c>
      <c r="C271" t="s">
        <v>319</v>
      </c>
    </row>
    <row r="272" spans="1:3" x14ac:dyDescent="0.25">
      <c r="A272" t="s">
        <v>310</v>
      </c>
      <c r="B272">
        <f>COUNTIF(B4:B237,"GRC")</f>
        <v>1</v>
      </c>
      <c r="C272" t="s">
        <v>319</v>
      </c>
    </row>
    <row r="273" spans="1:3" x14ac:dyDescent="0.25">
      <c r="A273" t="s">
        <v>311</v>
      </c>
      <c r="B273">
        <f>COUNTIF(B4:B237,"ROU")</f>
        <v>1</v>
      </c>
      <c r="C273" t="s">
        <v>319</v>
      </c>
    </row>
    <row r="275" spans="1:3" x14ac:dyDescent="0.25">
      <c r="A275" t="s">
        <v>312</v>
      </c>
      <c r="B275">
        <f>SUM(B239:B273)</f>
        <v>233</v>
      </c>
    </row>
    <row r="276" spans="1:3" x14ac:dyDescent="0.25">
      <c r="A276" t="s">
        <v>325</v>
      </c>
    </row>
    <row r="278" spans="1:3" x14ac:dyDescent="0.25">
      <c r="A278" t="s">
        <v>319</v>
      </c>
      <c r="B278">
        <f>B239+B240+B241+B242+B243+B244+B252+B253+B254+B255+B256+B257+B258+B259+B260+B261+B265+B266+B267+B268+B270+B271+B272+B273</f>
        <v>206</v>
      </c>
      <c r="C278">
        <f>_xlfn.PERCENTOF(B278,B284)</f>
        <v>0.88412017167381973</v>
      </c>
    </row>
    <row r="279" spans="1:3" x14ac:dyDescent="0.25">
      <c r="A279" t="s">
        <v>320</v>
      </c>
      <c r="B279">
        <v>15</v>
      </c>
      <c r="C279">
        <f>_xlfn.PERCENTOF(B279,B284)</f>
        <v>6.4377682403433473E-2</v>
      </c>
    </row>
    <row r="280" spans="1:3" x14ac:dyDescent="0.25">
      <c r="A280" t="s">
        <v>322</v>
      </c>
      <c r="B280">
        <v>2</v>
      </c>
      <c r="C280">
        <f>_xlfn.PERCENTOF(B280,B284)</f>
        <v>8.5836909871244635E-3</v>
      </c>
    </row>
    <row r="281" spans="1:3" x14ac:dyDescent="0.25">
      <c r="A281" t="s">
        <v>324</v>
      </c>
      <c r="B281">
        <v>2</v>
      </c>
      <c r="C281">
        <f>_xlfn.PERCENTOF(B281,B284)</f>
        <v>8.5836909871244635E-3</v>
      </c>
    </row>
    <row r="282" spans="1:3" x14ac:dyDescent="0.25">
      <c r="A282" t="s">
        <v>321</v>
      </c>
      <c r="B282">
        <v>3</v>
      </c>
      <c r="C282">
        <f>_xlfn.PERCENTOF(B282,B284)</f>
        <v>1.2875536480686695E-2</v>
      </c>
    </row>
    <row r="283" spans="1:3" x14ac:dyDescent="0.25">
      <c r="A283" t="s">
        <v>323</v>
      </c>
      <c r="B283">
        <v>5</v>
      </c>
      <c r="C283">
        <f>_xlfn.PERCENTOF(B283,B284)</f>
        <v>2.1459227467811159E-2</v>
      </c>
    </row>
    <row r="284" spans="1:3" x14ac:dyDescent="0.25">
      <c r="B284">
        <f>SUM(B278:B283)</f>
        <v>233</v>
      </c>
      <c r="C284">
        <f>SUM(C278:C283)</f>
        <v>0.99999999999999989</v>
      </c>
    </row>
  </sheetData>
  <sortState xmlns:xlrd2="http://schemas.microsoft.com/office/spreadsheetml/2017/richdata2" ref="A4:CK237">
    <sortCondition ref="A4:A23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Silacci</dc:creator>
  <cp:lastModifiedBy>Vittorio Silacci</cp:lastModifiedBy>
  <dcterms:created xsi:type="dcterms:W3CDTF">2025-02-27T15:57:21Z</dcterms:created>
  <dcterms:modified xsi:type="dcterms:W3CDTF">2025-07-25T12:16:34Z</dcterms:modified>
</cp:coreProperties>
</file>